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350" yWindow="870" windowWidth="14775" windowHeight="8775" tabRatio="592"/>
  </bookViews>
  <sheets>
    <sheet name="Portada" sheetId="9" r:id="rId1"/>
    <sheet name="C01" sheetId="21" r:id="rId2"/>
    <sheet name="C02" sheetId="24" r:id="rId3"/>
    <sheet name="C03" sheetId="15" r:id="rId4"/>
    <sheet name="C04" sheetId="16" r:id="rId5"/>
    <sheet name="C05" sheetId="25" r:id="rId6"/>
    <sheet name="C06" sheetId="26" r:id="rId7"/>
    <sheet name="C07" sheetId="27" r:id="rId8"/>
    <sheet name="C08" sheetId="28" r:id="rId9"/>
  </sheets>
  <externalReferences>
    <externalReference r:id="rId10"/>
  </externalReferences>
  <calcPr calcId="125725"/>
</workbook>
</file>

<file path=xl/calcChain.xml><?xml version="1.0" encoding="utf-8"?>
<calcChain xmlns="http://schemas.openxmlformats.org/spreadsheetml/2006/main">
  <c r="B50" i="28"/>
  <c r="D50"/>
  <c r="C50" s="1"/>
  <c r="E50"/>
  <c r="F50"/>
  <c r="G50"/>
  <c r="H50"/>
  <c r="I50"/>
  <c r="D9" i="26"/>
  <c r="N9"/>
  <c r="L9"/>
  <c r="J9"/>
  <c r="H9"/>
  <c r="F9"/>
  <c r="B9"/>
  <c r="N9" i="24"/>
  <c r="L9"/>
  <c r="J9"/>
  <c r="H9"/>
  <c r="F9"/>
  <c r="B9"/>
  <c r="S37" i="21"/>
  <c r="D9" i="24" l="1"/>
  <c r="A91" i="16" l="1"/>
  <c r="A43" i="25"/>
  <c r="A95" i="28" s="1"/>
  <c r="A56"/>
  <c r="A42" i="25"/>
  <c r="A53" i="26" s="1"/>
  <c r="A89" i="16"/>
  <c r="A90"/>
  <c r="A51"/>
  <c r="A52"/>
  <c r="A52" i="15"/>
  <c r="A91" s="1"/>
  <c r="A95" i="24"/>
  <c r="A52"/>
  <c r="I92" i="28"/>
  <c r="H92"/>
  <c r="G92"/>
  <c r="F92"/>
  <c r="E92"/>
  <c r="D92"/>
  <c r="C92"/>
  <c r="B92"/>
  <c r="I91"/>
  <c r="H91"/>
  <c r="G91"/>
  <c r="F91"/>
  <c r="E91"/>
  <c r="D91"/>
  <c r="C91"/>
  <c r="B91"/>
  <c r="I90"/>
  <c r="H90"/>
  <c r="G90"/>
  <c r="F90"/>
  <c r="E90"/>
  <c r="D90"/>
  <c r="C90"/>
  <c r="B90"/>
  <c r="I89"/>
  <c r="H89"/>
  <c r="G89"/>
  <c r="F89"/>
  <c r="E89"/>
  <c r="D89"/>
  <c r="C89"/>
  <c r="B89"/>
  <c r="I88"/>
  <c r="H88"/>
  <c r="G88"/>
  <c r="F88"/>
  <c r="E88"/>
  <c r="D88"/>
  <c r="C88"/>
  <c r="B88"/>
  <c r="I87"/>
  <c r="H87"/>
  <c r="G87"/>
  <c r="F87"/>
  <c r="E87"/>
  <c r="D87"/>
  <c r="C87"/>
  <c r="B87"/>
  <c r="I86"/>
  <c r="H86"/>
  <c r="G86"/>
  <c r="F86"/>
  <c r="E86"/>
  <c r="D86"/>
  <c r="C86"/>
  <c r="B86"/>
  <c r="I85"/>
  <c r="H85"/>
  <c r="G85"/>
  <c r="F85"/>
  <c r="E85"/>
  <c r="D85"/>
  <c r="C85"/>
  <c r="B85"/>
  <c r="I84"/>
  <c r="H84"/>
  <c r="G84"/>
  <c r="F84"/>
  <c r="E84"/>
  <c r="D84"/>
  <c r="C84"/>
  <c r="B84"/>
  <c r="I83"/>
  <c r="H83"/>
  <c r="G83"/>
  <c r="F83"/>
  <c r="E83"/>
  <c r="D83"/>
  <c r="C83"/>
  <c r="B83"/>
  <c r="I82"/>
  <c r="H82"/>
  <c r="G82"/>
  <c r="F82"/>
  <c r="E82"/>
  <c r="D82"/>
  <c r="C82"/>
  <c r="B82"/>
  <c r="I79"/>
  <c r="H79"/>
  <c r="G79"/>
  <c r="F79"/>
  <c r="E79"/>
  <c r="D79"/>
  <c r="C79"/>
  <c r="B79"/>
  <c r="I78"/>
  <c r="H78"/>
  <c r="G78"/>
  <c r="F78"/>
  <c r="E78"/>
  <c r="D78"/>
  <c r="C78"/>
  <c r="B78"/>
  <c r="I77"/>
  <c r="H77"/>
  <c r="G77"/>
  <c r="F77"/>
  <c r="E77"/>
  <c r="D77"/>
  <c r="C77"/>
  <c r="B77"/>
  <c r="I76"/>
  <c r="H76"/>
  <c r="G76"/>
  <c r="F76"/>
  <c r="E76"/>
  <c r="D76"/>
  <c r="C76"/>
  <c r="B76"/>
  <c r="I75"/>
  <c r="H75"/>
  <c r="G75"/>
  <c r="F75"/>
  <c r="E75"/>
  <c r="D75"/>
  <c r="C75"/>
  <c r="B75"/>
  <c r="I74"/>
  <c r="H74"/>
  <c r="G74"/>
  <c r="F74"/>
  <c r="E74"/>
  <c r="D74"/>
  <c r="C74"/>
  <c r="B74"/>
  <c r="I73"/>
  <c r="H73"/>
  <c r="G73"/>
  <c r="F73"/>
  <c r="E73"/>
  <c r="D73"/>
  <c r="B73"/>
  <c r="I72"/>
  <c r="H72"/>
  <c r="G72"/>
  <c r="F72"/>
  <c r="E72"/>
  <c r="D72"/>
  <c r="C72" s="1"/>
  <c r="B72"/>
  <c r="I71"/>
  <c r="H71"/>
  <c r="G71"/>
  <c r="F71"/>
  <c r="E71"/>
  <c r="D71"/>
  <c r="B71"/>
  <c r="I70"/>
  <c r="H70"/>
  <c r="G70"/>
  <c r="F70"/>
  <c r="E70"/>
  <c r="D70"/>
  <c r="C70" s="1"/>
  <c r="B70"/>
  <c r="I69"/>
  <c r="H69"/>
  <c r="I53"/>
  <c r="H53"/>
  <c r="G53"/>
  <c r="F53"/>
  <c r="E53"/>
  <c r="D53"/>
  <c r="B53"/>
  <c r="I52"/>
  <c r="H52"/>
  <c r="G52"/>
  <c r="F52"/>
  <c r="E52"/>
  <c r="D52"/>
  <c r="B52"/>
  <c r="I51"/>
  <c r="H51"/>
  <c r="G51"/>
  <c r="F51"/>
  <c r="E51"/>
  <c r="D51"/>
  <c r="B51"/>
  <c r="I47"/>
  <c r="H47"/>
  <c r="G47"/>
  <c r="F47"/>
  <c r="E47"/>
  <c r="D47"/>
  <c r="B47"/>
  <c r="I46"/>
  <c r="H46"/>
  <c r="G46"/>
  <c r="F46"/>
  <c r="E46"/>
  <c r="D46"/>
  <c r="B46"/>
  <c r="I45"/>
  <c r="H45"/>
  <c r="G45"/>
  <c r="F45"/>
  <c r="E45"/>
  <c r="D45"/>
  <c r="B45"/>
  <c r="I44"/>
  <c r="H44"/>
  <c r="G44"/>
  <c r="F44"/>
  <c r="E44"/>
  <c r="D44"/>
  <c r="B44"/>
  <c r="I43"/>
  <c r="H43"/>
  <c r="G43"/>
  <c r="F43"/>
  <c r="E43"/>
  <c r="D43"/>
  <c r="B43"/>
  <c r="I42"/>
  <c r="H42"/>
  <c r="G42"/>
  <c r="F42"/>
  <c r="E42"/>
  <c r="D42"/>
  <c r="B42"/>
  <c r="I41"/>
  <c r="H41"/>
  <c r="G41"/>
  <c r="G40" s="1"/>
  <c r="F41"/>
  <c r="E41"/>
  <c r="E40" s="1"/>
  <c r="D41"/>
  <c r="B41"/>
  <c r="I39"/>
  <c r="H39"/>
  <c r="G39"/>
  <c r="F39"/>
  <c r="E39"/>
  <c r="D39"/>
  <c r="B39"/>
  <c r="I37"/>
  <c r="H37"/>
  <c r="G37"/>
  <c r="F37"/>
  <c r="E37"/>
  <c r="D37"/>
  <c r="B37"/>
  <c r="I36"/>
  <c r="H36"/>
  <c r="G36"/>
  <c r="F36"/>
  <c r="E36"/>
  <c r="D36"/>
  <c r="B36"/>
  <c r="I33"/>
  <c r="H33"/>
  <c r="G33"/>
  <c r="F33"/>
  <c r="E33"/>
  <c r="D33"/>
  <c r="B33"/>
  <c r="I32"/>
  <c r="H32"/>
  <c r="G32"/>
  <c r="F32"/>
  <c r="E32"/>
  <c r="D32"/>
  <c r="B32"/>
  <c r="I31"/>
  <c r="H31"/>
  <c r="G31"/>
  <c r="F31"/>
  <c r="E31"/>
  <c r="D31"/>
  <c r="B31"/>
  <c r="I30"/>
  <c r="H30"/>
  <c r="G30"/>
  <c r="F30"/>
  <c r="E30"/>
  <c r="D30"/>
  <c r="B30"/>
  <c r="I29"/>
  <c r="H29"/>
  <c r="G29"/>
  <c r="F29"/>
  <c r="E29"/>
  <c r="D29"/>
  <c r="B29"/>
  <c r="I28"/>
  <c r="H28"/>
  <c r="G28"/>
  <c r="F28"/>
  <c r="E28"/>
  <c r="D28"/>
  <c r="B28"/>
  <c r="I27"/>
  <c r="H27"/>
  <c r="G27"/>
  <c r="F27"/>
  <c r="E27"/>
  <c r="D27"/>
  <c r="B27"/>
  <c r="I26"/>
  <c r="H26"/>
  <c r="G26"/>
  <c r="F26"/>
  <c r="E26"/>
  <c r="D26"/>
  <c r="B26"/>
  <c r="I25"/>
  <c r="H25"/>
  <c r="G25"/>
  <c r="F25"/>
  <c r="E25"/>
  <c r="D25"/>
  <c r="B25"/>
  <c r="I22"/>
  <c r="H22"/>
  <c r="G22"/>
  <c r="F22"/>
  <c r="E22"/>
  <c r="D22"/>
  <c r="B22"/>
  <c r="I21"/>
  <c r="H21"/>
  <c r="G21"/>
  <c r="F21"/>
  <c r="E21"/>
  <c r="D21"/>
  <c r="B21"/>
  <c r="I20"/>
  <c r="H20"/>
  <c r="G20"/>
  <c r="F20"/>
  <c r="E20"/>
  <c r="D20"/>
  <c r="B20"/>
  <c r="I19"/>
  <c r="H19"/>
  <c r="G19"/>
  <c r="F19"/>
  <c r="E19"/>
  <c r="D19"/>
  <c r="B19"/>
  <c r="I18"/>
  <c r="H18"/>
  <c r="G18"/>
  <c r="F18"/>
  <c r="E18"/>
  <c r="D18"/>
  <c r="B18"/>
  <c r="I15"/>
  <c r="H15"/>
  <c r="G15"/>
  <c r="F15"/>
  <c r="E15"/>
  <c r="D15"/>
  <c r="C15" s="1"/>
  <c r="B15"/>
  <c r="I14"/>
  <c r="H14"/>
  <c r="G14"/>
  <c r="F14"/>
  <c r="E14"/>
  <c r="D14"/>
  <c r="B14"/>
  <c r="I13"/>
  <c r="H13"/>
  <c r="G13"/>
  <c r="F13"/>
  <c r="E13"/>
  <c r="D13"/>
  <c r="B13"/>
  <c r="I12"/>
  <c r="H12"/>
  <c r="G12"/>
  <c r="F12"/>
  <c r="E12"/>
  <c r="D12"/>
  <c r="B12"/>
  <c r="I10"/>
  <c r="H10"/>
  <c r="I8"/>
  <c r="I67" s="1"/>
  <c r="H8"/>
  <c r="H67" s="1"/>
  <c r="G8"/>
  <c r="G67" s="1"/>
  <c r="F8"/>
  <c r="F67" s="1"/>
  <c r="E8"/>
  <c r="E67" s="1"/>
  <c r="D8"/>
  <c r="D67" s="1"/>
  <c r="B8"/>
  <c r="B67" s="1"/>
  <c r="G94" i="27"/>
  <c r="F94"/>
  <c r="E94"/>
  <c r="D94"/>
  <c r="B94"/>
  <c r="G93"/>
  <c r="F93"/>
  <c r="E93"/>
  <c r="D93"/>
  <c r="B93"/>
  <c r="G92"/>
  <c r="F92"/>
  <c r="E92"/>
  <c r="D92"/>
  <c r="B92"/>
  <c r="G91"/>
  <c r="F91"/>
  <c r="E91"/>
  <c r="D91"/>
  <c r="B91"/>
  <c r="G90"/>
  <c r="F90"/>
  <c r="E90"/>
  <c r="D90"/>
  <c r="B90"/>
  <c r="G89"/>
  <c r="F89"/>
  <c r="E89"/>
  <c r="D89"/>
  <c r="B89"/>
  <c r="G88"/>
  <c r="F88"/>
  <c r="E88"/>
  <c r="D88"/>
  <c r="B88"/>
  <c r="G87"/>
  <c r="F87"/>
  <c r="E87"/>
  <c r="D87"/>
  <c r="B87"/>
  <c r="G86"/>
  <c r="F86"/>
  <c r="E86"/>
  <c r="D86"/>
  <c r="B86"/>
  <c r="G85"/>
  <c r="F85"/>
  <c r="E85"/>
  <c r="D85"/>
  <c r="B85"/>
  <c r="G84"/>
  <c r="F84"/>
  <c r="E84"/>
  <c r="D84"/>
  <c r="B84"/>
  <c r="G81"/>
  <c r="F81"/>
  <c r="E81"/>
  <c r="D81"/>
  <c r="B81"/>
  <c r="G80"/>
  <c r="F80"/>
  <c r="E80"/>
  <c r="D80"/>
  <c r="B80"/>
  <c r="G79"/>
  <c r="F79"/>
  <c r="E79"/>
  <c r="D79"/>
  <c r="C79" s="1"/>
  <c r="B79"/>
  <c r="G78"/>
  <c r="F78"/>
  <c r="E78"/>
  <c r="D78"/>
  <c r="B78"/>
  <c r="G77"/>
  <c r="F77"/>
  <c r="E77"/>
  <c r="D77"/>
  <c r="B77"/>
  <c r="G76"/>
  <c r="F76"/>
  <c r="E76"/>
  <c r="D76"/>
  <c r="B76"/>
  <c r="G75"/>
  <c r="F75"/>
  <c r="E75"/>
  <c r="D75"/>
  <c r="B75"/>
  <c r="G74"/>
  <c r="F74"/>
  <c r="E74"/>
  <c r="D74"/>
  <c r="B74"/>
  <c r="G73"/>
  <c r="F73"/>
  <c r="E73"/>
  <c r="D73"/>
  <c r="B73"/>
  <c r="G72"/>
  <c r="F72"/>
  <c r="E72"/>
  <c r="D72"/>
  <c r="B72"/>
  <c r="G71"/>
  <c r="F71"/>
  <c r="E71"/>
  <c r="D71"/>
  <c r="B71"/>
  <c r="G54"/>
  <c r="F54"/>
  <c r="E54"/>
  <c r="D54"/>
  <c r="B54"/>
  <c r="G53"/>
  <c r="F53"/>
  <c r="E53"/>
  <c r="D53"/>
  <c r="B53"/>
  <c r="G52"/>
  <c r="F52"/>
  <c r="E52"/>
  <c r="D52"/>
  <c r="B52"/>
  <c r="G51"/>
  <c r="F51"/>
  <c r="E51"/>
  <c r="D51"/>
  <c r="B51"/>
  <c r="G48"/>
  <c r="F48"/>
  <c r="E48"/>
  <c r="D48"/>
  <c r="B48"/>
  <c r="G47"/>
  <c r="F47"/>
  <c r="E47"/>
  <c r="D47"/>
  <c r="B47"/>
  <c r="G46"/>
  <c r="F46"/>
  <c r="E46"/>
  <c r="D46"/>
  <c r="B46"/>
  <c r="G45"/>
  <c r="F45"/>
  <c r="E45"/>
  <c r="D45"/>
  <c r="B45"/>
  <c r="G44"/>
  <c r="F44"/>
  <c r="E44"/>
  <c r="D44"/>
  <c r="B44"/>
  <c r="G43"/>
  <c r="F43"/>
  <c r="E43"/>
  <c r="D43"/>
  <c r="B43"/>
  <c r="G42"/>
  <c r="F42"/>
  <c r="E42"/>
  <c r="D42"/>
  <c r="B42"/>
  <c r="G38"/>
  <c r="F38"/>
  <c r="E38"/>
  <c r="D38"/>
  <c r="B38"/>
  <c r="G37"/>
  <c r="F37"/>
  <c r="E37"/>
  <c r="D37"/>
  <c r="B37"/>
  <c r="G34"/>
  <c r="F34"/>
  <c r="E34"/>
  <c r="D34"/>
  <c r="B34"/>
  <c r="G33"/>
  <c r="F33"/>
  <c r="E33"/>
  <c r="D33"/>
  <c r="B33"/>
  <c r="G32"/>
  <c r="F32"/>
  <c r="E32"/>
  <c r="D32"/>
  <c r="B32"/>
  <c r="G31"/>
  <c r="F31"/>
  <c r="E31"/>
  <c r="D31"/>
  <c r="B31"/>
  <c r="G30"/>
  <c r="F30"/>
  <c r="E30"/>
  <c r="D30"/>
  <c r="B30"/>
  <c r="G29"/>
  <c r="F29"/>
  <c r="E29"/>
  <c r="D29"/>
  <c r="B29"/>
  <c r="G28"/>
  <c r="F28"/>
  <c r="E28"/>
  <c r="D28"/>
  <c r="B28"/>
  <c r="G27"/>
  <c r="F27"/>
  <c r="E27"/>
  <c r="D27"/>
  <c r="B27"/>
  <c r="G26"/>
  <c r="F26"/>
  <c r="E26"/>
  <c r="D26"/>
  <c r="B26"/>
  <c r="G23"/>
  <c r="F23"/>
  <c r="E23"/>
  <c r="D23"/>
  <c r="B23"/>
  <c r="G22"/>
  <c r="F22"/>
  <c r="E22"/>
  <c r="D22"/>
  <c r="B22"/>
  <c r="G21"/>
  <c r="F21"/>
  <c r="E21"/>
  <c r="D21"/>
  <c r="B21"/>
  <c r="G20"/>
  <c r="F20"/>
  <c r="E20"/>
  <c r="D20"/>
  <c r="B20"/>
  <c r="G19"/>
  <c r="F19"/>
  <c r="E19"/>
  <c r="D19"/>
  <c r="B19"/>
  <c r="G16"/>
  <c r="F16"/>
  <c r="E16"/>
  <c r="D16"/>
  <c r="B16"/>
  <c r="G15"/>
  <c r="F15"/>
  <c r="E15"/>
  <c r="D15"/>
  <c r="B15"/>
  <c r="G14"/>
  <c r="F14"/>
  <c r="E14"/>
  <c r="D14"/>
  <c r="B14"/>
  <c r="G13"/>
  <c r="F13"/>
  <c r="E13"/>
  <c r="D13"/>
  <c r="B13"/>
  <c r="G9"/>
  <c r="G68" s="1"/>
  <c r="F9"/>
  <c r="F68" s="1"/>
  <c r="E9"/>
  <c r="E68" s="1"/>
  <c r="D9"/>
  <c r="D68" s="1"/>
  <c r="B9"/>
  <c r="B68" s="1"/>
  <c r="A98" i="26"/>
  <c r="D95"/>
  <c r="B95"/>
  <c r="N94"/>
  <c r="L94"/>
  <c r="J94"/>
  <c r="H94"/>
  <c r="F94"/>
  <c r="D94" s="1"/>
  <c r="B94"/>
  <c r="N93"/>
  <c r="L93"/>
  <c r="J93"/>
  <c r="H93"/>
  <c r="F93"/>
  <c r="B93"/>
  <c r="N92"/>
  <c r="L92"/>
  <c r="J92"/>
  <c r="H92"/>
  <c r="F92"/>
  <c r="B92"/>
  <c r="N91"/>
  <c r="L91"/>
  <c r="J91"/>
  <c r="H91"/>
  <c r="F91"/>
  <c r="B91"/>
  <c r="N90"/>
  <c r="L90"/>
  <c r="J90"/>
  <c r="H90"/>
  <c r="F90"/>
  <c r="B90"/>
  <c r="N89"/>
  <c r="L89"/>
  <c r="J89"/>
  <c r="H89"/>
  <c r="F89"/>
  <c r="B89"/>
  <c r="N88"/>
  <c r="L88"/>
  <c r="J88"/>
  <c r="H88"/>
  <c r="F88"/>
  <c r="B88"/>
  <c r="N87"/>
  <c r="L87"/>
  <c r="J87"/>
  <c r="H87"/>
  <c r="F87"/>
  <c r="B87"/>
  <c r="N86"/>
  <c r="L86"/>
  <c r="J86"/>
  <c r="H86"/>
  <c r="F86"/>
  <c r="B86"/>
  <c r="N85"/>
  <c r="L85"/>
  <c r="J85"/>
  <c r="H85"/>
  <c r="F85"/>
  <c r="B85"/>
  <c r="N84"/>
  <c r="L84"/>
  <c r="J84"/>
  <c r="H84"/>
  <c r="F84"/>
  <c r="B84"/>
  <c r="D82"/>
  <c r="N81"/>
  <c r="L81"/>
  <c r="J81"/>
  <c r="H81"/>
  <c r="F81"/>
  <c r="B81"/>
  <c r="N80"/>
  <c r="L80"/>
  <c r="J80"/>
  <c r="H80"/>
  <c r="F80"/>
  <c r="B80"/>
  <c r="N79"/>
  <c r="L79"/>
  <c r="J79"/>
  <c r="H79"/>
  <c r="F79"/>
  <c r="B79"/>
  <c r="N78"/>
  <c r="L78"/>
  <c r="J78"/>
  <c r="H78"/>
  <c r="F78"/>
  <c r="B78"/>
  <c r="N77"/>
  <c r="L77"/>
  <c r="J77"/>
  <c r="H77"/>
  <c r="F77"/>
  <c r="B77"/>
  <c r="N76"/>
  <c r="L76"/>
  <c r="J76"/>
  <c r="H76"/>
  <c r="F76"/>
  <c r="B76"/>
  <c r="N75"/>
  <c r="L75"/>
  <c r="J75"/>
  <c r="H75"/>
  <c r="F75"/>
  <c r="B75"/>
  <c r="N74"/>
  <c r="L74"/>
  <c r="J74"/>
  <c r="H74"/>
  <c r="F74"/>
  <c r="B74"/>
  <c r="N73"/>
  <c r="L73"/>
  <c r="J73"/>
  <c r="H73"/>
  <c r="F73"/>
  <c r="B73"/>
  <c r="N72"/>
  <c r="L72"/>
  <c r="J72"/>
  <c r="H72"/>
  <c r="F72"/>
  <c r="B72"/>
  <c r="N71"/>
  <c r="L71"/>
  <c r="J71"/>
  <c r="H71"/>
  <c r="F71"/>
  <c r="B71"/>
  <c r="D69"/>
  <c r="A54"/>
  <c r="N51"/>
  <c r="L51"/>
  <c r="J51"/>
  <c r="H51"/>
  <c r="F51"/>
  <c r="B51"/>
  <c r="N50"/>
  <c r="L50"/>
  <c r="J50"/>
  <c r="H50"/>
  <c r="F50"/>
  <c r="B50"/>
  <c r="N49"/>
  <c r="L49"/>
  <c r="J49"/>
  <c r="H49"/>
  <c r="F49"/>
  <c r="B49"/>
  <c r="N48"/>
  <c r="L48"/>
  <c r="J48"/>
  <c r="H48"/>
  <c r="F48"/>
  <c r="B48"/>
  <c r="N47"/>
  <c r="L47"/>
  <c r="J47"/>
  <c r="H47"/>
  <c r="F47"/>
  <c r="B47"/>
  <c r="D45"/>
  <c r="N44"/>
  <c r="L44"/>
  <c r="J44"/>
  <c r="H44"/>
  <c r="F44"/>
  <c r="B44"/>
  <c r="N43"/>
  <c r="L43"/>
  <c r="J43"/>
  <c r="H43"/>
  <c r="F43"/>
  <c r="B43"/>
  <c r="N42"/>
  <c r="L42"/>
  <c r="J42"/>
  <c r="H42"/>
  <c r="F42"/>
  <c r="B42"/>
  <c r="N41"/>
  <c r="L41"/>
  <c r="J41"/>
  <c r="H41"/>
  <c r="F41"/>
  <c r="B41"/>
  <c r="N40"/>
  <c r="L40"/>
  <c r="J40"/>
  <c r="H40"/>
  <c r="F40"/>
  <c r="B40"/>
  <c r="N39"/>
  <c r="L39"/>
  <c r="J39"/>
  <c r="H39"/>
  <c r="F39"/>
  <c r="B39"/>
  <c r="N38"/>
  <c r="L38"/>
  <c r="L37" s="1"/>
  <c r="J38"/>
  <c r="H38"/>
  <c r="H37" s="1"/>
  <c r="F38"/>
  <c r="B38"/>
  <c r="D35"/>
  <c r="N34"/>
  <c r="L34"/>
  <c r="J34"/>
  <c r="H34"/>
  <c r="F34"/>
  <c r="B34"/>
  <c r="N33"/>
  <c r="L33"/>
  <c r="J33"/>
  <c r="H33"/>
  <c r="F33"/>
  <c r="B33"/>
  <c r="N32"/>
  <c r="L32"/>
  <c r="J32"/>
  <c r="H32"/>
  <c r="F32"/>
  <c r="B32"/>
  <c r="N31"/>
  <c r="L31"/>
  <c r="J31"/>
  <c r="H31"/>
  <c r="F31"/>
  <c r="B31"/>
  <c r="N30"/>
  <c r="L30"/>
  <c r="J30"/>
  <c r="H30"/>
  <c r="F30"/>
  <c r="B30"/>
  <c r="N29"/>
  <c r="L29"/>
  <c r="J29"/>
  <c r="H29"/>
  <c r="F29"/>
  <c r="B29"/>
  <c r="N28"/>
  <c r="L28"/>
  <c r="J28"/>
  <c r="H28"/>
  <c r="F28"/>
  <c r="B28"/>
  <c r="N27"/>
  <c r="L27"/>
  <c r="J27"/>
  <c r="H27"/>
  <c r="F27"/>
  <c r="B27"/>
  <c r="N26"/>
  <c r="L26"/>
  <c r="J26"/>
  <c r="H26"/>
  <c r="F26"/>
  <c r="B26"/>
  <c r="D24"/>
  <c r="N23"/>
  <c r="L23"/>
  <c r="J23"/>
  <c r="H23"/>
  <c r="F23"/>
  <c r="B23"/>
  <c r="N22"/>
  <c r="L22"/>
  <c r="J22"/>
  <c r="H22"/>
  <c r="F22"/>
  <c r="B22"/>
  <c r="N21"/>
  <c r="L21"/>
  <c r="J21"/>
  <c r="H21"/>
  <c r="F21"/>
  <c r="B21"/>
  <c r="N20"/>
  <c r="L20"/>
  <c r="J20"/>
  <c r="H20"/>
  <c r="F20"/>
  <c r="B20"/>
  <c r="N19"/>
  <c r="L19"/>
  <c r="J19"/>
  <c r="H19"/>
  <c r="F19"/>
  <c r="B19"/>
  <c r="D17"/>
  <c r="N16"/>
  <c r="L16"/>
  <c r="J16"/>
  <c r="H16"/>
  <c r="F16"/>
  <c r="B16"/>
  <c r="N15"/>
  <c r="L15"/>
  <c r="J15"/>
  <c r="H15"/>
  <c r="F15"/>
  <c r="B15"/>
  <c r="N14"/>
  <c r="L14"/>
  <c r="J14"/>
  <c r="H14"/>
  <c r="F14"/>
  <c r="B14"/>
  <c r="N13"/>
  <c r="L13"/>
  <c r="L12" s="1"/>
  <c r="J13"/>
  <c r="J12" s="1"/>
  <c r="H13"/>
  <c r="H12" s="1"/>
  <c r="F13"/>
  <c r="B13"/>
  <c r="B12" s="1"/>
  <c r="R40" i="25"/>
  <c r="P40"/>
  <c r="N40"/>
  <c r="M40"/>
  <c r="K40"/>
  <c r="J40"/>
  <c r="H40"/>
  <c r="G40"/>
  <c r="E40"/>
  <c r="D40"/>
  <c r="B40"/>
  <c r="R39"/>
  <c r="P39"/>
  <c r="N39"/>
  <c r="M39"/>
  <c r="K39"/>
  <c r="J39"/>
  <c r="H39"/>
  <c r="G39"/>
  <c r="E39"/>
  <c r="D39"/>
  <c r="B39"/>
  <c r="R38"/>
  <c r="P38"/>
  <c r="N38"/>
  <c r="M38"/>
  <c r="K38"/>
  <c r="J38"/>
  <c r="H38"/>
  <c r="G38"/>
  <c r="E38"/>
  <c r="D38"/>
  <c r="B38"/>
  <c r="R37"/>
  <c r="P37"/>
  <c r="N37"/>
  <c r="M37"/>
  <c r="K37"/>
  <c r="J37"/>
  <c r="H37"/>
  <c r="G37"/>
  <c r="E37"/>
  <c r="D37"/>
  <c r="B37"/>
  <c r="R36"/>
  <c r="P36"/>
  <c r="N36"/>
  <c r="M36"/>
  <c r="K36"/>
  <c r="J36"/>
  <c r="H36"/>
  <c r="G36"/>
  <c r="E36"/>
  <c r="D36"/>
  <c r="B36"/>
  <c r="S38"/>
  <c r="AD35"/>
  <c r="AB35"/>
  <c r="Z35"/>
  <c r="Y35"/>
  <c r="W35"/>
  <c r="V35"/>
  <c r="T35"/>
  <c r="AD34"/>
  <c r="AB34"/>
  <c r="Z34"/>
  <c r="Y34"/>
  <c r="W34"/>
  <c r="V34"/>
  <c r="T34"/>
  <c r="AD33"/>
  <c r="AB33"/>
  <c r="Z33"/>
  <c r="Y33"/>
  <c r="W33"/>
  <c r="V33"/>
  <c r="T33"/>
  <c r="R33"/>
  <c r="P33"/>
  <c r="N33"/>
  <c r="M33"/>
  <c r="K33"/>
  <c r="J33"/>
  <c r="H33"/>
  <c r="G33"/>
  <c r="E33"/>
  <c r="D33"/>
  <c r="B33"/>
  <c r="AD32"/>
  <c r="AB32"/>
  <c r="Z32"/>
  <c r="Y32"/>
  <c r="W32"/>
  <c r="V32"/>
  <c r="T32"/>
  <c r="R32"/>
  <c r="P32"/>
  <c r="N32"/>
  <c r="M32"/>
  <c r="K32"/>
  <c r="J32"/>
  <c r="H32"/>
  <c r="G32"/>
  <c r="E32"/>
  <c r="D32"/>
  <c r="B32"/>
  <c r="AD31"/>
  <c r="AB31"/>
  <c r="Z31"/>
  <c r="Y31"/>
  <c r="W31"/>
  <c r="V31"/>
  <c r="T31"/>
  <c r="R31"/>
  <c r="P31"/>
  <c r="N31"/>
  <c r="M31"/>
  <c r="K31"/>
  <c r="J31"/>
  <c r="H31"/>
  <c r="G31"/>
  <c r="E31"/>
  <c r="D31"/>
  <c r="B31"/>
  <c r="AD30"/>
  <c r="AB30"/>
  <c r="Z30"/>
  <c r="Y30"/>
  <c r="W30"/>
  <c r="V30"/>
  <c r="T30"/>
  <c r="R30"/>
  <c r="P30"/>
  <c r="N30"/>
  <c r="M30"/>
  <c r="K30"/>
  <c r="J30"/>
  <c r="H30"/>
  <c r="G30"/>
  <c r="E30"/>
  <c r="D30"/>
  <c r="B30"/>
  <c r="AD29"/>
  <c r="AB29"/>
  <c r="Z29"/>
  <c r="Y29"/>
  <c r="W29"/>
  <c r="V29"/>
  <c r="T29"/>
  <c r="R29"/>
  <c r="P29"/>
  <c r="N29"/>
  <c r="M29"/>
  <c r="K29"/>
  <c r="J29"/>
  <c r="H29"/>
  <c r="G29"/>
  <c r="E29"/>
  <c r="D29"/>
  <c r="B29"/>
  <c r="AD28"/>
  <c r="AB28"/>
  <c r="Z28"/>
  <c r="Y28"/>
  <c r="W28"/>
  <c r="V28"/>
  <c r="T28"/>
  <c r="R28"/>
  <c r="P28"/>
  <c r="N28"/>
  <c r="M28"/>
  <c r="K28"/>
  <c r="J28"/>
  <c r="H28"/>
  <c r="G28"/>
  <c r="E28"/>
  <c r="D28"/>
  <c r="B28"/>
  <c r="AD27"/>
  <c r="AB27"/>
  <c r="Z27"/>
  <c r="Y27"/>
  <c r="W27"/>
  <c r="V27"/>
  <c r="T27"/>
  <c r="R27"/>
  <c r="P27"/>
  <c r="N27"/>
  <c r="M27"/>
  <c r="K27"/>
  <c r="J27"/>
  <c r="H27"/>
  <c r="G27"/>
  <c r="E27"/>
  <c r="D27"/>
  <c r="B27"/>
  <c r="AD26"/>
  <c r="AB26"/>
  <c r="Z26"/>
  <c r="Y26"/>
  <c r="W26"/>
  <c r="V26"/>
  <c r="T26"/>
  <c r="R26"/>
  <c r="P26"/>
  <c r="N26"/>
  <c r="M26"/>
  <c r="K26"/>
  <c r="J26"/>
  <c r="H26"/>
  <c r="G26"/>
  <c r="E26"/>
  <c r="D26"/>
  <c r="B26"/>
  <c r="AD25"/>
  <c r="AB25"/>
  <c r="Z25"/>
  <c r="Y25"/>
  <c r="W25"/>
  <c r="V25"/>
  <c r="T25"/>
  <c r="R25"/>
  <c r="P25"/>
  <c r="N25"/>
  <c r="M25"/>
  <c r="K25"/>
  <c r="J25"/>
  <c r="H25"/>
  <c r="G25"/>
  <c r="E25"/>
  <c r="D25"/>
  <c r="B25"/>
  <c r="AD24"/>
  <c r="AB24"/>
  <c r="Z24"/>
  <c r="Y24"/>
  <c r="W24"/>
  <c r="V24"/>
  <c r="T24"/>
  <c r="R22"/>
  <c r="P22"/>
  <c r="N22"/>
  <c r="M22"/>
  <c r="K22"/>
  <c r="J22"/>
  <c r="H22"/>
  <c r="G22"/>
  <c r="E22"/>
  <c r="D22"/>
  <c r="B22"/>
  <c r="AD21"/>
  <c r="AB21"/>
  <c r="Z21"/>
  <c r="Y21"/>
  <c r="W21"/>
  <c r="V21"/>
  <c r="T21"/>
  <c r="R21"/>
  <c r="P21"/>
  <c r="N21"/>
  <c r="M21"/>
  <c r="K21"/>
  <c r="J21"/>
  <c r="H21"/>
  <c r="G21"/>
  <c r="E21"/>
  <c r="D21"/>
  <c r="B21"/>
  <c r="AD20"/>
  <c r="AB20"/>
  <c r="Z20"/>
  <c r="Y20"/>
  <c r="W20"/>
  <c r="V20"/>
  <c r="T20"/>
  <c r="R20"/>
  <c r="P20"/>
  <c r="N20"/>
  <c r="M20"/>
  <c r="K20"/>
  <c r="J20"/>
  <c r="H20"/>
  <c r="G20"/>
  <c r="E20"/>
  <c r="D20"/>
  <c r="B20"/>
  <c r="AD19"/>
  <c r="AB19"/>
  <c r="Z19"/>
  <c r="Y19"/>
  <c r="W19"/>
  <c r="V19"/>
  <c r="T19"/>
  <c r="R19"/>
  <c r="P19"/>
  <c r="N19"/>
  <c r="M19"/>
  <c r="K19"/>
  <c r="J19"/>
  <c r="H19"/>
  <c r="G19"/>
  <c r="E19"/>
  <c r="D19"/>
  <c r="B19"/>
  <c r="AD18"/>
  <c r="AB18"/>
  <c r="Z18"/>
  <c r="Y18"/>
  <c r="W18"/>
  <c r="V18"/>
  <c r="T18"/>
  <c r="R18"/>
  <c r="P18"/>
  <c r="N18"/>
  <c r="M18"/>
  <c r="K18"/>
  <c r="J18"/>
  <c r="H18"/>
  <c r="G18"/>
  <c r="E18"/>
  <c r="D18"/>
  <c r="B18"/>
  <c r="AD17"/>
  <c r="AB17"/>
  <c r="Z17"/>
  <c r="Y17"/>
  <c r="W17"/>
  <c r="V17"/>
  <c r="T17"/>
  <c r="AD16"/>
  <c r="AB16"/>
  <c r="Z16"/>
  <c r="Y16"/>
  <c r="W16"/>
  <c r="V16"/>
  <c r="T16"/>
  <c r="AD15"/>
  <c r="AB15"/>
  <c r="Z15"/>
  <c r="Y15"/>
  <c r="W15"/>
  <c r="V15"/>
  <c r="T15"/>
  <c r="R15"/>
  <c r="P15"/>
  <c r="N15"/>
  <c r="M15"/>
  <c r="K15"/>
  <c r="J15"/>
  <c r="H15"/>
  <c r="G15"/>
  <c r="E15"/>
  <c r="D15"/>
  <c r="B15"/>
  <c r="AD14"/>
  <c r="AB14"/>
  <c r="Z14"/>
  <c r="Y14"/>
  <c r="W14"/>
  <c r="V14"/>
  <c r="T14"/>
  <c r="R14"/>
  <c r="P14"/>
  <c r="N14"/>
  <c r="M14"/>
  <c r="K14"/>
  <c r="J14"/>
  <c r="H14"/>
  <c r="G14"/>
  <c r="E14"/>
  <c r="D14"/>
  <c r="B14"/>
  <c r="AD13"/>
  <c r="AB13"/>
  <c r="Z13"/>
  <c r="Y13"/>
  <c r="W13"/>
  <c r="V13"/>
  <c r="T13"/>
  <c r="R13"/>
  <c r="P13"/>
  <c r="N13"/>
  <c r="M13"/>
  <c r="K13"/>
  <c r="J13"/>
  <c r="H13"/>
  <c r="G13"/>
  <c r="E13"/>
  <c r="D13"/>
  <c r="B13"/>
  <c r="AD12"/>
  <c r="AB12"/>
  <c r="Z12"/>
  <c r="Y12"/>
  <c r="W12"/>
  <c r="V12"/>
  <c r="T12"/>
  <c r="R12"/>
  <c r="R11" s="1"/>
  <c r="P12"/>
  <c r="N12"/>
  <c r="M12"/>
  <c r="K12"/>
  <c r="J12"/>
  <c r="J11" s="1"/>
  <c r="H12"/>
  <c r="G12"/>
  <c r="E12"/>
  <c r="D12"/>
  <c r="B12"/>
  <c r="AD11"/>
  <c r="AB11"/>
  <c r="Z11"/>
  <c r="Y11"/>
  <c r="W11"/>
  <c r="V11"/>
  <c r="T11"/>
  <c r="R8"/>
  <c r="AD8" s="1"/>
  <c r="P8"/>
  <c r="AB8" s="1"/>
  <c r="N8"/>
  <c r="M8"/>
  <c r="Y8" s="1"/>
  <c r="K8"/>
  <c r="W8" s="1"/>
  <c r="J8"/>
  <c r="V8" s="1"/>
  <c r="H8"/>
  <c r="G8"/>
  <c r="E8"/>
  <c r="D8"/>
  <c r="B8"/>
  <c r="I87" i="16"/>
  <c r="H87"/>
  <c r="G87"/>
  <c r="F87"/>
  <c r="E87"/>
  <c r="D87"/>
  <c r="B87"/>
  <c r="I86"/>
  <c r="H86"/>
  <c r="G86"/>
  <c r="F86"/>
  <c r="E86"/>
  <c r="D86"/>
  <c r="B86"/>
  <c r="I85"/>
  <c r="H85"/>
  <c r="G85"/>
  <c r="F85"/>
  <c r="E85"/>
  <c r="D85"/>
  <c r="B85"/>
  <c r="I84"/>
  <c r="H84"/>
  <c r="G84"/>
  <c r="F84"/>
  <c r="E84"/>
  <c r="D84"/>
  <c r="B84"/>
  <c r="I83"/>
  <c r="H83"/>
  <c r="G83"/>
  <c r="F83"/>
  <c r="E83"/>
  <c r="D83"/>
  <c r="B83"/>
  <c r="I82"/>
  <c r="H82"/>
  <c r="G82"/>
  <c r="F82"/>
  <c r="E82"/>
  <c r="D82"/>
  <c r="B82"/>
  <c r="I81"/>
  <c r="H81"/>
  <c r="G81"/>
  <c r="F81"/>
  <c r="E81"/>
  <c r="D81"/>
  <c r="B81"/>
  <c r="I80"/>
  <c r="H80"/>
  <c r="G80"/>
  <c r="F80"/>
  <c r="E80"/>
  <c r="D80"/>
  <c r="B80"/>
  <c r="I79"/>
  <c r="H79"/>
  <c r="G79"/>
  <c r="F79"/>
  <c r="E79"/>
  <c r="D79"/>
  <c r="B79"/>
  <c r="I78"/>
  <c r="H78"/>
  <c r="G78"/>
  <c r="F78"/>
  <c r="E78"/>
  <c r="D78"/>
  <c r="B78"/>
  <c r="I77"/>
  <c r="H77"/>
  <c r="G77"/>
  <c r="F77"/>
  <c r="E77"/>
  <c r="D77"/>
  <c r="B77"/>
  <c r="I74"/>
  <c r="H74"/>
  <c r="G74"/>
  <c r="F74"/>
  <c r="E74"/>
  <c r="D74"/>
  <c r="B74"/>
  <c r="I73"/>
  <c r="H73"/>
  <c r="G73"/>
  <c r="F73"/>
  <c r="E73"/>
  <c r="D73"/>
  <c r="B73"/>
  <c r="I72"/>
  <c r="H72"/>
  <c r="G72"/>
  <c r="F72"/>
  <c r="E72"/>
  <c r="D72"/>
  <c r="B72"/>
  <c r="I71"/>
  <c r="H71"/>
  <c r="G71"/>
  <c r="F71"/>
  <c r="E71"/>
  <c r="D71"/>
  <c r="B71"/>
  <c r="I70"/>
  <c r="H70"/>
  <c r="G70"/>
  <c r="F70"/>
  <c r="E70"/>
  <c r="D70"/>
  <c r="B70"/>
  <c r="I69"/>
  <c r="H69"/>
  <c r="G69"/>
  <c r="F69"/>
  <c r="E69"/>
  <c r="D69"/>
  <c r="B69"/>
  <c r="I68"/>
  <c r="H68"/>
  <c r="G68"/>
  <c r="F68"/>
  <c r="E68"/>
  <c r="D68"/>
  <c r="B68"/>
  <c r="I67"/>
  <c r="H67"/>
  <c r="G67"/>
  <c r="F67"/>
  <c r="E67"/>
  <c r="D67"/>
  <c r="B67"/>
  <c r="I66"/>
  <c r="H66"/>
  <c r="G66"/>
  <c r="F66"/>
  <c r="E66"/>
  <c r="D66"/>
  <c r="B66"/>
  <c r="I65"/>
  <c r="H65"/>
  <c r="G65"/>
  <c r="F65"/>
  <c r="E65"/>
  <c r="D65"/>
  <c r="B65"/>
  <c r="I49"/>
  <c r="H49"/>
  <c r="G49"/>
  <c r="F49"/>
  <c r="E49"/>
  <c r="D49"/>
  <c r="B49"/>
  <c r="I48"/>
  <c r="H48"/>
  <c r="G48"/>
  <c r="F48"/>
  <c r="E48"/>
  <c r="D48"/>
  <c r="B48"/>
  <c r="I47"/>
  <c r="H47"/>
  <c r="G47"/>
  <c r="F47"/>
  <c r="E47"/>
  <c r="D47"/>
  <c r="B47"/>
  <c r="I46"/>
  <c r="H46"/>
  <c r="G46"/>
  <c r="F46"/>
  <c r="E46"/>
  <c r="D46"/>
  <c r="B46"/>
  <c r="I43"/>
  <c r="H43"/>
  <c r="G43"/>
  <c r="F43"/>
  <c r="E43"/>
  <c r="D43"/>
  <c r="B43"/>
  <c r="I42"/>
  <c r="H42"/>
  <c r="G42"/>
  <c r="F42"/>
  <c r="E42"/>
  <c r="D42"/>
  <c r="B42"/>
  <c r="I41"/>
  <c r="H41"/>
  <c r="G41"/>
  <c r="F41"/>
  <c r="E41"/>
  <c r="D41"/>
  <c r="B41"/>
  <c r="I40"/>
  <c r="H40"/>
  <c r="G40"/>
  <c r="F40"/>
  <c r="E40"/>
  <c r="D40"/>
  <c r="B40"/>
  <c r="I39"/>
  <c r="H39"/>
  <c r="G39"/>
  <c r="F39"/>
  <c r="E39"/>
  <c r="D39"/>
  <c r="B39"/>
  <c r="I38"/>
  <c r="H38"/>
  <c r="G38"/>
  <c r="F38"/>
  <c r="E38"/>
  <c r="D38"/>
  <c r="B38"/>
  <c r="I37"/>
  <c r="H37"/>
  <c r="G37"/>
  <c r="F37"/>
  <c r="E37"/>
  <c r="D37"/>
  <c r="B37"/>
  <c r="I33"/>
  <c r="H33"/>
  <c r="G33"/>
  <c r="F33"/>
  <c r="E33"/>
  <c r="D33"/>
  <c r="B33"/>
  <c r="I32"/>
  <c r="H32"/>
  <c r="G32"/>
  <c r="F32"/>
  <c r="E32"/>
  <c r="D32"/>
  <c r="B32"/>
  <c r="I31"/>
  <c r="H31"/>
  <c r="G31"/>
  <c r="F31"/>
  <c r="E31"/>
  <c r="D31"/>
  <c r="B31"/>
  <c r="I30"/>
  <c r="H30"/>
  <c r="G30"/>
  <c r="F30"/>
  <c r="E30"/>
  <c r="D30"/>
  <c r="B30"/>
  <c r="I29"/>
  <c r="H29"/>
  <c r="G29"/>
  <c r="F29"/>
  <c r="E29"/>
  <c r="D29"/>
  <c r="B29"/>
  <c r="I28"/>
  <c r="H28"/>
  <c r="G28"/>
  <c r="F28"/>
  <c r="E28"/>
  <c r="D28"/>
  <c r="B28"/>
  <c r="I27"/>
  <c r="H27"/>
  <c r="G27"/>
  <c r="F27"/>
  <c r="E27"/>
  <c r="D27"/>
  <c r="B27"/>
  <c r="I26"/>
  <c r="H26"/>
  <c r="G26"/>
  <c r="F26"/>
  <c r="E26"/>
  <c r="D26"/>
  <c r="B26"/>
  <c r="I25"/>
  <c r="H25"/>
  <c r="G25"/>
  <c r="F25"/>
  <c r="E25"/>
  <c r="D25"/>
  <c r="B25"/>
  <c r="I22"/>
  <c r="H22"/>
  <c r="G22"/>
  <c r="F22"/>
  <c r="E22"/>
  <c r="D22"/>
  <c r="B22"/>
  <c r="I21"/>
  <c r="H21"/>
  <c r="G21"/>
  <c r="F21"/>
  <c r="E21"/>
  <c r="D21"/>
  <c r="B21"/>
  <c r="I20"/>
  <c r="H20"/>
  <c r="G20"/>
  <c r="F20"/>
  <c r="E20"/>
  <c r="D20"/>
  <c r="B20"/>
  <c r="I19"/>
  <c r="H19"/>
  <c r="G19"/>
  <c r="F19"/>
  <c r="E19"/>
  <c r="D19"/>
  <c r="B19"/>
  <c r="I18"/>
  <c r="H18"/>
  <c r="G18"/>
  <c r="F18"/>
  <c r="E18"/>
  <c r="D18"/>
  <c r="B18"/>
  <c r="I15"/>
  <c r="H15"/>
  <c r="G15"/>
  <c r="F15"/>
  <c r="E15"/>
  <c r="D15"/>
  <c r="B15"/>
  <c r="I14"/>
  <c r="H14"/>
  <c r="G14"/>
  <c r="F14"/>
  <c r="E14"/>
  <c r="D14"/>
  <c r="B14"/>
  <c r="I13"/>
  <c r="H13"/>
  <c r="G13"/>
  <c r="F13"/>
  <c r="E13"/>
  <c r="D13"/>
  <c r="B13"/>
  <c r="I12"/>
  <c r="H12"/>
  <c r="G12"/>
  <c r="F12"/>
  <c r="E12"/>
  <c r="D12"/>
  <c r="B12"/>
  <c r="I10"/>
  <c r="H10"/>
  <c r="I8"/>
  <c r="H8"/>
  <c r="G8"/>
  <c r="F8"/>
  <c r="E8"/>
  <c r="D8"/>
  <c r="B8"/>
  <c r="G89" i="15"/>
  <c r="F89"/>
  <c r="E89"/>
  <c r="D89"/>
  <c r="B89"/>
  <c r="G88"/>
  <c r="F88"/>
  <c r="E88"/>
  <c r="D88"/>
  <c r="B88"/>
  <c r="G87"/>
  <c r="F87"/>
  <c r="E87"/>
  <c r="D87"/>
  <c r="B87"/>
  <c r="G86"/>
  <c r="F86"/>
  <c r="E86"/>
  <c r="D86"/>
  <c r="B86"/>
  <c r="G85"/>
  <c r="F85"/>
  <c r="E85"/>
  <c r="D85"/>
  <c r="B85"/>
  <c r="G84"/>
  <c r="F84"/>
  <c r="E84"/>
  <c r="D84"/>
  <c r="B84"/>
  <c r="G83"/>
  <c r="F83"/>
  <c r="E83"/>
  <c r="D83"/>
  <c r="B83"/>
  <c r="G82"/>
  <c r="F82"/>
  <c r="E82"/>
  <c r="D82"/>
  <c r="B82"/>
  <c r="G81"/>
  <c r="F81"/>
  <c r="E81"/>
  <c r="D81"/>
  <c r="B81"/>
  <c r="G80"/>
  <c r="F80"/>
  <c r="E80"/>
  <c r="D80"/>
  <c r="B80"/>
  <c r="G79"/>
  <c r="F79"/>
  <c r="E79"/>
  <c r="D79"/>
  <c r="B79"/>
  <c r="G76"/>
  <c r="F76"/>
  <c r="E76"/>
  <c r="D76"/>
  <c r="B76"/>
  <c r="G75"/>
  <c r="F75"/>
  <c r="E75"/>
  <c r="D75"/>
  <c r="B75"/>
  <c r="G74"/>
  <c r="F74"/>
  <c r="E74"/>
  <c r="D74"/>
  <c r="B74"/>
  <c r="G73"/>
  <c r="F73"/>
  <c r="E73"/>
  <c r="D73"/>
  <c r="B73"/>
  <c r="G72"/>
  <c r="F72"/>
  <c r="E72"/>
  <c r="D72"/>
  <c r="B72"/>
  <c r="G71"/>
  <c r="F71"/>
  <c r="E71"/>
  <c r="D71"/>
  <c r="B71"/>
  <c r="G70"/>
  <c r="F70"/>
  <c r="E70"/>
  <c r="D70"/>
  <c r="B70"/>
  <c r="G69"/>
  <c r="F69"/>
  <c r="E69"/>
  <c r="D69"/>
  <c r="B69"/>
  <c r="G68"/>
  <c r="F68"/>
  <c r="E68"/>
  <c r="D68"/>
  <c r="B68"/>
  <c r="G67"/>
  <c r="F67"/>
  <c r="E67"/>
  <c r="D67"/>
  <c r="B67"/>
  <c r="G50"/>
  <c r="F50"/>
  <c r="E50"/>
  <c r="D50"/>
  <c r="B50"/>
  <c r="G49"/>
  <c r="F49"/>
  <c r="E49"/>
  <c r="D49"/>
  <c r="B49"/>
  <c r="G48"/>
  <c r="F48"/>
  <c r="E48"/>
  <c r="D48"/>
  <c r="B48"/>
  <c r="G47"/>
  <c r="F47"/>
  <c r="E47"/>
  <c r="D47"/>
  <c r="B47"/>
  <c r="G44"/>
  <c r="F44"/>
  <c r="E44"/>
  <c r="D44"/>
  <c r="B44"/>
  <c r="G43"/>
  <c r="F43"/>
  <c r="E43"/>
  <c r="D43"/>
  <c r="B43"/>
  <c r="G42"/>
  <c r="F42"/>
  <c r="E42"/>
  <c r="D42"/>
  <c r="B42"/>
  <c r="G41"/>
  <c r="F41"/>
  <c r="E41"/>
  <c r="D41"/>
  <c r="B41"/>
  <c r="G40"/>
  <c r="F40"/>
  <c r="E40"/>
  <c r="D40"/>
  <c r="B40"/>
  <c r="G39"/>
  <c r="F39"/>
  <c r="E39"/>
  <c r="D39"/>
  <c r="B39"/>
  <c r="G38"/>
  <c r="F38"/>
  <c r="E38"/>
  <c r="D38"/>
  <c r="B38"/>
  <c r="G34"/>
  <c r="F34"/>
  <c r="E34"/>
  <c r="D34"/>
  <c r="B34"/>
  <c r="G33"/>
  <c r="F33"/>
  <c r="E33"/>
  <c r="D33"/>
  <c r="B33"/>
  <c r="G32"/>
  <c r="F32"/>
  <c r="E32"/>
  <c r="D32"/>
  <c r="B32"/>
  <c r="G31"/>
  <c r="F31"/>
  <c r="E31"/>
  <c r="D31"/>
  <c r="B31"/>
  <c r="G30"/>
  <c r="F30"/>
  <c r="E30"/>
  <c r="D30"/>
  <c r="B30"/>
  <c r="G29"/>
  <c r="F29"/>
  <c r="E29"/>
  <c r="D29"/>
  <c r="B29"/>
  <c r="G28"/>
  <c r="F28"/>
  <c r="E28"/>
  <c r="D28"/>
  <c r="B28"/>
  <c r="G27"/>
  <c r="F27"/>
  <c r="E27"/>
  <c r="D27"/>
  <c r="B27"/>
  <c r="G26"/>
  <c r="F26"/>
  <c r="E26"/>
  <c r="D26"/>
  <c r="B26"/>
  <c r="G23"/>
  <c r="F23"/>
  <c r="E23"/>
  <c r="D23"/>
  <c r="B23"/>
  <c r="G22"/>
  <c r="F22"/>
  <c r="E22"/>
  <c r="D22"/>
  <c r="B22"/>
  <c r="G21"/>
  <c r="F21"/>
  <c r="E21"/>
  <c r="D21"/>
  <c r="B21"/>
  <c r="G20"/>
  <c r="F20"/>
  <c r="E20"/>
  <c r="D20"/>
  <c r="B20"/>
  <c r="G19"/>
  <c r="F19"/>
  <c r="E19"/>
  <c r="D19"/>
  <c r="B19"/>
  <c r="G16"/>
  <c r="F16"/>
  <c r="E16"/>
  <c r="D16"/>
  <c r="B16"/>
  <c r="G15"/>
  <c r="F15"/>
  <c r="E15"/>
  <c r="D15"/>
  <c r="B15"/>
  <c r="G14"/>
  <c r="F14"/>
  <c r="E14"/>
  <c r="D14"/>
  <c r="B14"/>
  <c r="G13"/>
  <c r="F13"/>
  <c r="E13"/>
  <c r="D13"/>
  <c r="B13"/>
  <c r="G9"/>
  <c r="F9"/>
  <c r="E9"/>
  <c r="D9"/>
  <c r="B9"/>
  <c r="N93" i="24"/>
  <c r="L93"/>
  <c r="J93"/>
  <c r="H93"/>
  <c r="F93"/>
  <c r="N92"/>
  <c r="L92"/>
  <c r="J92"/>
  <c r="H92"/>
  <c r="F92"/>
  <c r="N91"/>
  <c r="L91"/>
  <c r="J91"/>
  <c r="H91"/>
  <c r="F91"/>
  <c r="N90"/>
  <c r="L90"/>
  <c r="J90"/>
  <c r="H90"/>
  <c r="F90"/>
  <c r="N89"/>
  <c r="L89"/>
  <c r="J89"/>
  <c r="H89"/>
  <c r="F89"/>
  <c r="N88"/>
  <c r="L88"/>
  <c r="J88"/>
  <c r="H88"/>
  <c r="F88"/>
  <c r="N87"/>
  <c r="L87"/>
  <c r="J87"/>
  <c r="H87"/>
  <c r="F87"/>
  <c r="N86"/>
  <c r="L86"/>
  <c r="J86"/>
  <c r="H86"/>
  <c r="F86"/>
  <c r="N85"/>
  <c r="L85"/>
  <c r="J85"/>
  <c r="H85"/>
  <c r="F85"/>
  <c r="N84"/>
  <c r="L84"/>
  <c r="J84"/>
  <c r="H84"/>
  <c r="F84"/>
  <c r="N83"/>
  <c r="L83"/>
  <c r="J83"/>
  <c r="H83"/>
  <c r="F83"/>
  <c r="N80"/>
  <c r="L80"/>
  <c r="J80"/>
  <c r="H80"/>
  <c r="F80"/>
  <c r="N79"/>
  <c r="L79"/>
  <c r="J79"/>
  <c r="H79"/>
  <c r="F79"/>
  <c r="N78"/>
  <c r="L78"/>
  <c r="J78"/>
  <c r="H78"/>
  <c r="F78"/>
  <c r="N77"/>
  <c r="L77"/>
  <c r="J77"/>
  <c r="H77"/>
  <c r="F77"/>
  <c r="N76"/>
  <c r="L76"/>
  <c r="J76"/>
  <c r="H76"/>
  <c r="F76"/>
  <c r="N75"/>
  <c r="L75"/>
  <c r="J75"/>
  <c r="H75"/>
  <c r="F75"/>
  <c r="N74"/>
  <c r="L74"/>
  <c r="J74"/>
  <c r="H74"/>
  <c r="F74"/>
  <c r="N73"/>
  <c r="L73"/>
  <c r="J73"/>
  <c r="H73"/>
  <c r="F73"/>
  <c r="N72"/>
  <c r="L72"/>
  <c r="J72"/>
  <c r="H72"/>
  <c r="F72"/>
  <c r="N71"/>
  <c r="L71"/>
  <c r="J71"/>
  <c r="H71"/>
  <c r="F71"/>
  <c r="B93"/>
  <c r="B92"/>
  <c r="B91"/>
  <c r="B90"/>
  <c r="B89"/>
  <c r="B88"/>
  <c r="B87"/>
  <c r="B86"/>
  <c r="B85"/>
  <c r="B84"/>
  <c r="B83"/>
  <c r="B80"/>
  <c r="B79"/>
  <c r="B78"/>
  <c r="B77"/>
  <c r="B76"/>
  <c r="B75"/>
  <c r="B74"/>
  <c r="B73"/>
  <c r="B72"/>
  <c r="B71"/>
  <c r="N50"/>
  <c r="L50"/>
  <c r="J50"/>
  <c r="H50"/>
  <c r="F50"/>
  <c r="N49"/>
  <c r="L49"/>
  <c r="J49"/>
  <c r="H49"/>
  <c r="F49"/>
  <c r="N48"/>
  <c r="L48"/>
  <c r="J48"/>
  <c r="H48"/>
  <c r="F48"/>
  <c r="N47"/>
  <c r="L47"/>
  <c r="J47"/>
  <c r="H47"/>
  <c r="F47"/>
  <c r="N44"/>
  <c r="L44"/>
  <c r="J44"/>
  <c r="H44"/>
  <c r="F44"/>
  <c r="N43"/>
  <c r="L43"/>
  <c r="J43"/>
  <c r="H43"/>
  <c r="F43"/>
  <c r="N42"/>
  <c r="L42"/>
  <c r="J42"/>
  <c r="H42"/>
  <c r="F42"/>
  <c r="N41"/>
  <c r="L41"/>
  <c r="J41"/>
  <c r="H41"/>
  <c r="F41"/>
  <c r="N40"/>
  <c r="L40"/>
  <c r="J40"/>
  <c r="H40"/>
  <c r="F40"/>
  <c r="N39"/>
  <c r="L39"/>
  <c r="J39"/>
  <c r="H39"/>
  <c r="F39"/>
  <c r="N38"/>
  <c r="L38"/>
  <c r="J38"/>
  <c r="H38"/>
  <c r="F38"/>
  <c r="N36"/>
  <c r="L36"/>
  <c r="J36"/>
  <c r="H36"/>
  <c r="F36"/>
  <c r="N34"/>
  <c r="L34"/>
  <c r="J34"/>
  <c r="H34"/>
  <c r="F34"/>
  <c r="N33"/>
  <c r="L33"/>
  <c r="J33"/>
  <c r="H33"/>
  <c r="F33"/>
  <c r="N32"/>
  <c r="L32"/>
  <c r="J32"/>
  <c r="H32"/>
  <c r="F32"/>
  <c r="N31"/>
  <c r="L31"/>
  <c r="J31"/>
  <c r="H31"/>
  <c r="F31"/>
  <c r="N30"/>
  <c r="L30"/>
  <c r="J30"/>
  <c r="H30"/>
  <c r="F30"/>
  <c r="N29"/>
  <c r="L29"/>
  <c r="J29"/>
  <c r="H29"/>
  <c r="F29"/>
  <c r="N28"/>
  <c r="L28"/>
  <c r="J28"/>
  <c r="H28"/>
  <c r="F28"/>
  <c r="N27"/>
  <c r="L27"/>
  <c r="J27"/>
  <c r="H27"/>
  <c r="F27"/>
  <c r="N26"/>
  <c r="L26"/>
  <c r="J26"/>
  <c r="H26"/>
  <c r="F26"/>
  <c r="N23"/>
  <c r="L23"/>
  <c r="J23"/>
  <c r="H23"/>
  <c r="F23"/>
  <c r="N22"/>
  <c r="L22"/>
  <c r="J22"/>
  <c r="H22"/>
  <c r="F22"/>
  <c r="N21"/>
  <c r="L21"/>
  <c r="J21"/>
  <c r="H21"/>
  <c r="F21"/>
  <c r="N20"/>
  <c r="L20"/>
  <c r="J20"/>
  <c r="H20"/>
  <c r="F20"/>
  <c r="N19"/>
  <c r="L19"/>
  <c r="J19"/>
  <c r="H19"/>
  <c r="F19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B50"/>
  <c r="B49"/>
  <c r="B48"/>
  <c r="B47"/>
  <c r="B44"/>
  <c r="B43"/>
  <c r="B42"/>
  <c r="B41"/>
  <c r="B40"/>
  <c r="B39"/>
  <c r="B38"/>
  <c r="B36"/>
  <c r="B34"/>
  <c r="B33"/>
  <c r="B32"/>
  <c r="B31"/>
  <c r="B30"/>
  <c r="B29"/>
  <c r="B28"/>
  <c r="B27"/>
  <c r="B26"/>
  <c r="B23"/>
  <c r="B22"/>
  <c r="B21"/>
  <c r="B20"/>
  <c r="B19"/>
  <c r="B16"/>
  <c r="B15"/>
  <c r="B14"/>
  <c r="B13"/>
  <c r="R40" i="21"/>
  <c r="P40"/>
  <c r="N40"/>
  <c r="M40"/>
  <c r="K40"/>
  <c r="J40"/>
  <c r="H40"/>
  <c r="G40"/>
  <c r="E40"/>
  <c r="D40"/>
  <c r="B40"/>
  <c r="R39"/>
  <c r="P39"/>
  <c r="N39"/>
  <c r="M39"/>
  <c r="K39"/>
  <c r="J39"/>
  <c r="H39"/>
  <c r="G39"/>
  <c r="E39"/>
  <c r="D39"/>
  <c r="B39"/>
  <c r="R38"/>
  <c r="P38"/>
  <c r="N38"/>
  <c r="M38"/>
  <c r="K38"/>
  <c r="J38"/>
  <c r="H38"/>
  <c r="G38"/>
  <c r="E38"/>
  <c r="D38"/>
  <c r="B38"/>
  <c r="R37"/>
  <c r="P37"/>
  <c r="N37"/>
  <c r="M37"/>
  <c r="K37"/>
  <c r="J37"/>
  <c r="H37"/>
  <c r="G37"/>
  <c r="E37"/>
  <c r="D37"/>
  <c r="B37"/>
  <c r="R36"/>
  <c r="P36"/>
  <c r="N36"/>
  <c r="M36"/>
  <c r="K36"/>
  <c r="J36"/>
  <c r="H36"/>
  <c r="G36"/>
  <c r="E36"/>
  <c r="D36"/>
  <c r="B36"/>
  <c r="AD35"/>
  <c r="AB35"/>
  <c r="Z35"/>
  <c r="Y35"/>
  <c r="W35"/>
  <c r="V35"/>
  <c r="T35"/>
  <c r="AD34"/>
  <c r="AB34"/>
  <c r="Z34"/>
  <c r="Y34"/>
  <c r="W34"/>
  <c r="V34"/>
  <c r="T34"/>
  <c r="AD33"/>
  <c r="AB33"/>
  <c r="Z33"/>
  <c r="Y33"/>
  <c r="W33"/>
  <c r="V33"/>
  <c r="T33"/>
  <c r="R33"/>
  <c r="P33"/>
  <c r="N33"/>
  <c r="M33"/>
  <c r="K33"/>
  <c r="J33"/>
  <c r="H33"/>
  <c r="G33"/>
  <c r="E33"/>
  <c r="D33"/>
  <c r="B33"/>
  <c r="AD32"/>
  <c r="AB32"/>
  <c r="Z32"/>
  <c r="Y32"/>
  <c r="W32"/>
  <c r="V32"/>
  <c r="T32"/>
  <c r="R32"/>
  <c r="P32"/>
  <c r="N32"/>
  <c r="M32"/>
  <c r="K32"/>
  <c r="J32"/>
  <c r="H32"/>
  <c r="G32"/>
  <c r="E32"/>
  <c r="D32"/>
  <c r="B32"/>
  <c r="AD31"/>
  <c r="AB31"/>
  <c r="Z31"/>
  <c r="Y31"/>
  <c r="W31"/>
  <c r="V31"/>
  <c r="T31"/>
  <c r="R31"/>
  <c r="P31"/>
  <c r="N31"/>
  <c r="M31"/>
  <c r="K31"/>
  <c r="J31"/>
  <c r="H31"/>
  <c r="G31"/>
  <c r="E31"/>
  <c r="D31"/>
  <c r="B31"/>
  <c r="AD30"/>
  <c r="AB30"/>
  <c r="Z30"/>
  <c r="Y30"/>
  <c r="W30"/>
  <c r="V30"/>
  <c r="T30"/>
  <c r="R30"/>
  <c r="P30"/>
  <c r="N30"/>
  <c r="M30"/>
  <c r="K30"/>
  <c r="J30"/>
  <c r="H30"/>
  <c r="G30"/>
  <c r="E30"/>
  <c r="D30"/>
  <c r="B30"/>
  <c r="AD29"/>
  <c r="AB29"/>
  <c r="Z29"/>
  <c r="Y29"/>
  <c r="W29"/>
  <c r="V29"/>
  <c r="T29"/>
  <c r="R29"/>
  <c r="P29"/>
  <c r="N29"/>
  <c r="M29"/>
  <c r="K29"/>
  <c r="J29"/>
  <c r="H29"/>
  <c r="G29"/>
  <c r="E29"/>
  <c r="D29"/>
  <c r="B29"/>
  <c r="AD28"/>
  <c r="AB28"/>
  <c r="Z28"/>
  <c r="Y28"/>
  <c r="W28"/>
  <c r="V28"/>
  <c r="T28"/>
  <c r="R28"/>
  <c r="P28"/>
  <c r="N28"/>
  <c r="M28"/>
  <c r="K28"/>
  <c r="J28"/>
  <c r="H28"/>
  <c r="G28"/>
  <c r="E28"/>
  <c r="D28"/>
  <c r="B28"/>
  <c r="AD27"/>
  <c r="AB27"/>
  <c r="Z27"/>
  <c r="Y27"/>
  <c r="W27"/>
  <c r="V27"/>
  <c r="T27"/>
  <c r="R27"/>
  <c r="P27"/>
  <c r="N27"/>
  <c r="M27"/>
  <c r="K27"/>
  <c r="J27"/>
  <c r="H27"/>
  <c r="G27"/>
  <c r="E27"/>
  <c r="D27"/>
  <c r="B27"/>
  <c r="AD26"/>
  <c r="AB26"/>
  <c r="Z26"/>
  <c r="Y26"/>
  <c r="W26"/>
  <c r="V26"/>
  <c r="T26"/>
  <c r="R26"/>
  <c r="P26"/>
  <c r="N26"/>
  <c r="M26"/>
  <c r="K26"/>
  <c r="J26"/>
  <c r="H26"/>
  <c r="G26"/>
  <c r="E26"/>
  <c r="D26"/>
  <c r="B26"/>
  <c r="AD25"/>
  <c r="AB25"/>
  <c r="Z25"/>
  <c r="Y25"/>
  <c r="W25"/>
  <c r="V25"/>
  <c r="T25"/>
  <c r="R25"/>
  <c r="P25"/>
  <c r="N25"/>
  <c r="M25"/>
  <c r="K25"/>
  <c r="J25"/>
  <c r="H25"/>
  <c r="G25"/>
  <c r="E25"/>
  <c r="D25"/>
  <c r="B25"/>
  <c r="AD24"/>
  <c r="AB24"/>
  <c r="Z24"/>
  <c r="Y24"/>
  <c r="W24"/>
  <c r="V24"/>
  <c r="T24"/>
  <c r="R22"/>
  <c r="P22"/>
  <c r="N22"/>
  <c r="M22"/>
  <c r="K22"/>
  <c r="J22"/>
  <c r="H22"/>
  <c r="G22"/>
  <c r="E22"/>
  <c r="D22"/>
  <c r="B22"/>
  <c r="AD21"/>
  <c r="AB21"/>
  <c r="Z21"/>
  <c r="Y21"/>
  <c r="W21"/>
  <c r="V21"/>
  <c r="T21"/>
  <c r="R21"/>
  <c r="P21"/>
  <c r="N21"/>
  <c r="M21"/>
  <c r="K21"/>
  <c r="J21"/>
  <c r="H21"/>
  <c r="G21"/>
  <c r="E21"/>
  <c r="D21"/>
  <c r="B21"/>
  <c r="AD20"/>
  <c r="AB20"/>
  <c r="Z20"/>
  <c r="Y20"/>
  <c r="W20"/>
  <c r="V20"/>
  <c r="T20"/>
  <c r="R20"/>
  <c r="P20"/>
  <c r="N20"/>
  <c r="M20"/>
  <c r="K20"/>
  <c r="J20"/>
  <c r="H20"/>
  <c r="G20"/>
  <c r="E20"/>
  <c r="D20"/>
  <c r="B20"/>
  <c r="AD19"/>
  <c r="AB19"/>
  <c r="Z19"/>
  <c r="Y19"/>
  <c r="W19"/>
  <c r="V19"/>
  <c r="T19"/>
  <c r="R19"/>
  <c r="P19"/>
  <c r="N19"/>
  <c r="M19"/>
  <c r="K19"/>
  <c r="J19"/>
  <c r="H19"/>
  <c r="G19"/>
  <c r="E19"/>
  <c r="D19"/>
  <c r="B19"/>
  <c r="AD18"/>
  <c r="AB18"/>
  <c r="Z18"/>
  <c r="Y18"/>
  <c r="W18"/>
  <c r="V18"/>
  <c r="T18"/>
  <c r="R18"/>
  <c r="P18"/>
  <c r="N18"/>
  <c r="M18"/>
  <c r="K18"/>
  <c r="J18"/>
  <c r="H18"/>
  <c r="G18"/>
  <c r="E18"/>
  <c r="D18"/>
  <c r="B18"/>
  <c r="AD17"/>
  <c r="AB17"/>
  <c r="Z17"/>
  <c r="Y17"/>
  <c r="W17"/>
  <c r="V17"/>
  <c r="T17"/>
  <c r="AD16"/>
  <c r="AB16"/>
  <c r="Z16"/>
  <c r="Y16"/>
  <c r="W16"/>
  <c r="V16"/>
  <c r="T16"/>
  <c r="AD15"/>
  <c r="AB15"/>
  <c r="Z15"/>
  <c r="Y15"/>
  <c r="W15"/>
  <c r="V15"/>
  <c r="T15"/>
  <c r="R15"/>
  <c r="P15"/>
  <c r="N15"/>
  <c r="M15"/>
  <c r="K15"/>
  <c r="J15"/>
  <c r="H15"/>
  <c r="G15"/>
  <c r="E15"/>
  <c r="D15"/>
  <c r="B15"/>
  <c r="AD14"/>
  <c r="AB14"/>
  <c r="Z14"/>
  <c r="Y14"/>
  <c r="W14"/>
  <c r="V14"/>
  <c r="T14"/>
  <c r="R14"/>
  <c r="P14"/>
  <c r="N14"/>
  <c r="M14"/>
  <c r="K14"/>
  <c r="J14"/>
  <c r="H14"/>
  <c r="G14"/>
  <c r="E14"/>
  <c r="D14"/>
  <c r="B14"/>
  <c r="AD13"/>
  <c r="AB13"/>
  <c r="Z13"/>
  <c r="Y13"/>
  <c r="W13"/>
  <c r="V13"/>
  <c r="T13"/>
  <c r="R13"/>
  <c r="P13"/>
  <c r="N13"/>
  <c r="M13"/>
  <c r="K13"/>
  <c r="J13"/>
  <c r="H13"/>
  <c r="G13"/>
  <c r="E13"/>
  <c r="D13"/>
  <c r="B13"/>
  <c r="AD12"/>
  <c r="AB12"/>
  <c r="Z12"/>
  <c r="Y12"/>
  <c r="W12"/>
  <c r="V12"/>
  <c r="T12"/>
  <c r="R12"/>
  <c r="P12"/>
  <c r="N12"/>
  <c r="N11" s="1"/>
  <c r="M12"/>
  <c r="K12"/>
  <c r="J12"/>
  <c r="H12"/>
  <c r="G12"/>
  <c r="E12"/>
  <c r="D12"/>
  <c r="B12"/>
  <c r="AD11"/>
  <c r="AB11"/>
  <c r="Z11"/>
  <c r="Y11"/>
  <c r="W11"/>
  <c r="V11"/>
  <c r="T11"/>
  <c r="R8"/>
  <c r="AD8" s="1"/>
  <c r="P8"/>
  <c r="N8"/>
  <c r="M8"/>
  <c r="K8"/>
  <c r="W8" s="1"/>
  <c r="J8"/>
  <c r="H8"/>
  <c r="T8" s="1"/>
  <c r="G8"/>
  <c r="E8"/>
  <c r="D8"/>
  <c r="B8"/>
  <c r="C37" s="1"/>
  <c r="C48" i="15"/>
  <c r="C39"/>
  <c r="G37"/>
  <c r="C34"/>
  <c r="C31"/>
  <c r="C26"/>
  <c r="C22"/>
  <c r="C16"/>
  <c r="G12"/>
  <c r="C13"/>
  <c r="C87" i="16"/>
  <c r="C86"/>
  <c r="C85"/>
  <c r="C83"/>
  <c r="C79"/>
  <c r="C78"/>
  <c r="C77"/>
  <c r="C71"/>
  <c r="C70"/>
  <c r="C69"/>
  <c r="C67"/>
  <c r="C49"/>
  <c r="C48"/>
  <c r="C46"/>
  <c r="C41"/>
  <c r="C40"/>
  <c r="C39"/>
  <c r="I36"/>
  <c r="G36"/>
  <c r="E36"/>
  <c r="C37"/>
  <c r="F36"/>
  <c r="C33"/>
  <c r="C32"/>
  <c r="C31"/>
  <c r="C29"/>
  <c r="C25"/>
  <c r="C22"/>
  <c r="C20"/>
  <c r="C15"/>
  <c r="C14"/>
  <c r="C13"/>
  <c r="I11"/>
  <c r="G11"/>
  <c r="E11"/>
  <c r="I62"/>
  <c r="H62"/>
  <c r="G62"/>
  <c r="F62"/>
  <c r="E62"/>
  <c r="D62"/>
  <c r="B62"/>
  <c r="G64" i="15"/>
  <c r="F64"/>
  <c r="E64"/>
  <c r="D64"/>
  <c r="B64"/>
  <c r="C89"/>
  <c r="C88"/>
  <c r="C87"/>
  <c r="C86"/>
  <c r="C85"/>
  <c r="C84"/>
  <c r="C83"/>
  <c r="C81"/>
  <c r="C76"/>
  <c r="C75"/>
  <c r="C73"/>
  <c r="C69"/>
  <c r="C68"/>
  <c r="C67"/>
  <c r="C47"/>
  <c r="C43"/>
  <c r="E37"/>
  <c r="C33"/>
  <c r="C27"/>
  <c r="C15"/>
  <c r="E12"/>
  <c r="D12"/>
  <c r="D81" i="24"/>
  <c r="D69"/>
  <c r="D45"/>
  <c r="D35"/>
  <c r="D24"/>
  <c r="D17"/>
  <c r="D86"/>
  <c r="D84"/>
  <c r="D78"/>
  <c r="M16"/>
  <c r="D39"/>
  <c r="D36"/>
  <c r="D34"/>
  <c r="D32"/>
  <c r="D23"/>
  <c r="D19"/>
  <c r="D14"/>
  <c r="R11" i="21"/>
  <c r="AB8"/>
  <c r="Y8"/>
  <c r="V8"/>
  <c r="E11"/>
  <c r="C39"/>
  <c r="C32"/>
  <c r="C18"/>
  <c r="A53" i="15"/>
  <c r="A92"/>
  <c r="A53" i="24"/>
  <c r="A96"/>
  <c r="S38" i="21"/>
  <c r="C30"/>
  <c r="C40"/>
  <c r="C36"/>
  <c r="D22" i="24"/>
  <c r="D47"/>
  <c r="D49"/>
  <c r="J37"/>
  <c r="M14"/>
  <c r="D71"/>
  <c r="D73"/>
  <c r="D75"/>
  <c r="D77"/>
  <c r="D79"/>
  <c r="D83"/>
  <c r="D85"/>
  <c r="D87"/>
  <c r="D89"/>
  <c r="D91"/>
  <c r="D93"/>
  <c r="C8" i="16"/>
  <c r="C62" s="1"/>
  <c r="B36"/>
  <c r="M20" i="24"/>
  <c r="M31"/>
  <c r="M44"/>
  <c r="F12" i="21"/>
  <c r="F14"/>
  <c r="F19"/>
  <c r="F21"/>
  <c r="F26"/>
  <c r="F28"/>
  <c r="F30"/>
  <c r="F32"/>
  <c r="F36"/>
  <c r="F38"/>
  <c r="F40"/>
  <c r="I12"/>
  <c r="I14"/>
  <c r="I19"/>
  <c r="I21"/>
  <c r="I26"/>
  <c r="I28"/>
  <c r="I30"/>
  <c r="I32"/>
  <c r="I36"/>
  <c r="I38"/>
  <c r="I40"/>
  <c r="L12"/>
  <c r="L14"/>
  <c r="L19"/>
  <c r="L21"/>
  <c r="L26"/>
  <c r="L28"/>
  <c r="L30"/>
  <c r="L32"/>
  <c r="L36"/>
  <c r="L38"/>
  <c r="L40"/>
  <c r="Q12"/>
  <c r="Q14"/>
  <c r="O19"/>
  <c r="O21"/>
  <c r="Q26"/>
  <c r="Q28"/>
  <c r="Q30"/>
  <c r="Q32"/>
  <c r="Q36"/>
  <c r="Q38"/>
  <c r="Q40"/>
  <c r="F37" i="24"/>
  <c r="H37"/>
  <c r="L37"/>
  <c r="M37" s="1"/>
  <c r="N37"/>
  <c r="G16"/>
  <c r="D13"/>
  <c r="D15"/>
  <c r="D27"/>
  <c r="D29"/>
  <c r="D31"/>
  <c r="D33"/>
  <c r="D38"/>
  <c r="D40"/>
  <c r="D42"/>
  <c r="D44"/>
  <c r="D48"/>
  <c r="D50"/>
  <c r="F11" i="21"/>
  <c r="F13"/>
  <c r="F15"/>
  <c r="F18"/>
  <c r="F20"/>
  <c r="F22"/>
  <c r="F25"/>
  <c r="F27"/>
  <c r="F29"/>
  <c r="F31"/>
  <c r="F33"/>
  <c r="F37"/>
  <c r="F39"/>
  <c r="I13"/>
  <c r="I15"/>
  <c r="I18"/>
  <c r="I20"/>
  <c r="I22"/>
  <c r="I25"/>
  <c r="I27"/>
  <c r="I29"/>
  <c r="I31"/>
  <c r="I33"/>
  <c r="I37"/>
  <c r="I39"/>
  <c r="L13"/>
  <c r="L15"/>
  <c r="L18"/>
  <c r="L20"/>
  <c r="L22"/>
  <c r="L25"/>
  <c r="L27"/>
  <c r="L29"/>
  <c r="L31"/>
  <c r="L33"/>
  <c r="L37"/>
  <c r="L39"/>
  <c r="Q8"/>
  <c r="AC8" s="1"/>
  <c r="Q13"/>
  <c r="Q15"/>
  <c r="Q18"/>
  <c r="Q20"/>
  <c r="Q22"/>
  <c r="Q25"/>
  <c r="Q27"/>
  <c r="Q29"/>
  <c r="Q31"/>
  <c r="Q33"/>
  <c r="Q37"/>
  <c r="Q39"/>
  <c r="B37" i="24"/>
  <c r="L68"/>
  <c r="M92" s="1"/>
  <c r="O12" i="21"/>
  <c r="O14"/>
  <c r="O18"/>
  <c r="O20"/>
  <c r="O22"/>
  <c r="O26"/>
  <c r="O28"/>
  <c r="O30"/>
  <c r="O32"/>
  <c r="O36"/>
  <c r="O38"/>
  <c r="O40"/>
  <c r="Q19"/>
  <c r="Q21"/>
  <c r="Z8"/>
  <c r="O13"/>
  <c r="O15"/>
  <c r="O25"/>
  <c r="O27"/>
  <c r="O29"/>
  <c r="O31"/>
  <c r="O33"/>
  <c r="O37"/>
  <c r="O39"/>
  <c r="G47" i="24"/>
  <c r="G36"/>
  <c r="G30"/>
  <c r="G21"/>
  <c r="D37"/>
  <c r="G49"/>
  <c r="G43"/>
  <c r="G39"/>
  <c r="G32"/>
  <c r="G28"/>
  <c r="G23"/>
  <c r="G19"/>
  <c r="G14"/>
  <c r="G44"/>
  <c r="G40"/>
  <c r="G33"/>
  <c r="G29"/>
  <c r="G15"/>
  <c r="G50"/>
  <c r="G42"/>
  <c r="G38"/>
  <c r="G31"/>
  <c r="G27"/>
  <c r="G13"/>
  <c r="G48"/>
  <c r="M90"/>
  <c r="M86"/>
  <c r="M80"/>
  <c r="M76"/>
  <c r="M72"/>
  <c r="M91"/>
  <c r="M87"/>
  <c r="M83"/>
  <c r="M77"/>
  <c r="M73"/>
  <c r="I16"/>
  <c r="I21"/>
  <c r="I26"/>
  <c r="I30"/>
  <c r="I34"/>
  <c r="I36"/>
  <c r="I41"/>
  <c r="I48"/>
  <c r="I13"/>
  <c r="I20"/>
  <c r="I27"/>
  <c r="I31"/>
  <c r="I42"/>
  <c r="I47"/>
  <c r="I14"/>
  <c r="I19"/>
  <c r="I23"/>
  <c r="I28"/>
  <c r="I32"/>
  <c r="I39"/>
  <c r="I43"/>
  <c r="I50"/>
  <c r="I15"/>
  <c r="I22"/>
  <c r="I29"/>
  <c r="I33"/>
  <c r="I40"/>
  <c r="I44"/>
  <c r="I49"/>
  <c r="I38"/>
  <c r="H68"/>
  <c r="C14" i="21"/>
  <c r="C29"/>
  <c r="C27"/>
  <c r="D26" i="24"/>
  <c r="D28"/>
  <c r="D30"/>
  <c r="D41"/>
  <c r="D43"/>
  <c r="H12"/>
  <c r="I12" s="1"/>
  <c r="D74"/>
  <c r="D76"/>
  <c r="D90"/>
  <c r="D92"/>
  <c r="C20" i="15"/>
  <c r="C21"/>
  <c r="C29"/>
  <c r="C30"/>
  <c r="C41"/>
  <c r="C42"/>
  <c r="C50"/>
  <c r="C71"/>
  <c r="C72"/>
  <c r="C79"/>
  <c r="C80"/>
  <c r="C18" i="16"/>
  <c r="C19"/>
  <c r="C27"/>
  <c r="C28"/>
  <c r="C43"/>
  <c r="C65"/>
  <c r="C66"/>
  <c r="C73"/>
  <c r="C74"/>
  <c r="C81"/>
  <c r="C82"/>
  <c r="I37" i="24"/>
  <c r="F12" i="15"/>
  <c r="C12" s="1"/>
  <c r="H36" i="16"/>
  <c r="G37" i="24"/>
  <c r="C15" i="21"/>
  <c r="C13"/>
  <c r="C22"/>
  <c r="C31"/>
  <c r="C28"/>
  <c r="C38"/>
  <c r="P11"/>
  <c r="F8"/>
  <c r="C21"/>
  <c r="D20" i="24"/>
  <c r="L12"/>
  <c r="M12" s="1"/>
  <c r="D72"/>
  <c r="D80"/>
  <c r="D88"/>
  <c r="B12" i="15"/>
  <c r="C14"/>
  <c r="C19"/>
  <c r="C23"/>
  <c r="C28"/>
  <c r="C32"/>
  <c r="C40"/>
  <c r="C44"/>
  <c r="C49"/>
  <c r="C70"/>
  <c r="C74"/>
  <c r="C82"/>
  <c r="C9"/>
  <c r="C64" s="1"/>
  <c r="C21" i="16"/>
  <c r="C26"/>
  <c r="C30"/>
  <c r="D36"/>
  <c r="C38"/>
  <c r="C42"/>
  <c r="C47"/>
  <c r="C68"/>
  <c r="C72"/>
  <c r="C80"/>
  <c r="C84"/>
  <c r="D12" i="24"/>
  <c r="G41"/>
  <c r="G26"/>
  <c r="B11" i="21"/>
  <c r="C11" s="1"/>
  <c r="B11" i="16"/>
  <c r="AC11" i="21"/>
  <c r="AA11"/>
  <c r="AA12"/>
  <c r="AC12"/>
  <c r="AC13"/>
  <c r="AA13"/>
  <c r="AA14"/>
  <c r="AC14"/>
  <c r="AC15"/>
  <c r="AA15"/>
  <c r="AA16"/>
  <c r="AC16"/>
  <c r="AC17"/>
  <c r="AA17"/>
  <c r="AA18"/>
  <c r="AC18"/>
  <c r="AC19"/>
  <c r="AA19"/>
  <c r="AA20"/>
  <c r="AC20"/>
  <c r="AC21"/>
  <c r="AA21"/>
  <c r="AC24"/>
  <c r="AA24"/>
  <c r="AA25"/>
  <c r="AC25"/>
  <c r="AC26"/>
  <c r="AA26"/>
  <c r="AA27"/>
  <c r="AC27"/>
  <c r="AC28"/>
  <c r="AA28"/>
  <c r="AA29"/>
  <c r="AC29"/>
  <c r="AC30"/>
  <c r="AA30"/>
  <c r="AA31"/>
  <c r="AC31"/>
  <c r="AC32"/>
  <c r="AA32"/>
  <c r="AA33"/>
  <c r="AC33"/>
  <c r="AC34"/>
  <c r="AA34"/>
  <c r="AA35"/>
  <c r="AC35"/>
  <c r="C38" i="15"/>
  <c r="D37"/>
  <c r="C12" i="16"/>
  <c r="C11" s="1"/>
  <c r="D11"/>
  <c r="G22" i="24"/>
  <c r="G34"/>
  <c r="C26" i="21"/>
  <c r="C12"/>
  <c r="D11"/>
  <c r="G11"/>
  <c r="H11"/>
  <c r="I11" s="1"/>
  <c r="J11"/>
  <c r="K11"/>
  <c r="L11" s="1"/>
  <c r="M11"/>
  <c r="B12" i="24"/>
  <c r="F12"/>
  <c r="G12" s="1"/>
  <c r="J12"/>
  <c r="N12"/>
  <c r="B37" i="15"/>
  <c r="F37"/>
  <c r="C37" s="1"/>
  <c r="F11" i="16"/>
  <c r="H11"/>
  <c r="C36"/>
  <c r="I92" i="24"/>
  <c r="I84"/>
  <c r="I79"/>
  <c r="I75"/>
  <c r="I71"/>
  <c r="I91"/>
  <c r="I87"/>
  <c r="I78"/>
  <c r="I90"/>
  <c r="I86"/>
  <c r="I77"/>
  <c r="I73"/>
  <c r="I93"/>
  <c r="I89"/>
  <c r="I85"/>
  <c r="I80"/>
  <c r="I76"/>
  <c r="I72"/>
  <c r="I88"/>
  <c r="I83"/>
  <c r="I74"/>
  <c r="F68"/>
  <c r="G91" s="1"/>
  <c r="G20"/>
  <c r="G78"/>
  <c r="C22" i="27"/>
  <c r="C14"/>
  <c r="C16"/>
  <c r="C19"/>
  <c r="C21"/>
  <c r="C26"/>
  <c r="C28"/>
  <c r="D19" i="26"/>
  <c r="D20"/>
  <c r="D26"/>
  <c r="D27"/>
  <c r="D28"/>
  <c r="D29"/>
  <c r="D49"/>
  <c r="D47"/>
  <c r="D48"/>
  <c r="D71"/>
  <c r="D78"/>
  <c r="D81"/>
  <c r="F12"/>
  <c r="J37"/>
  <c r="N37"/>
  <c r="D72"/>
  <c r="D73"/>
  <c r="D74"/>
  <c r="D75"/>
  <c r="D77"/>
  <c r="D85"/>
  <c r="D86"/>
  <c r="D16"/>
  <c r="D33"/>
  <c r="G13"/>
  <c r="D15"/>
  <c r="D23"/>
  <c r="D32"/>
  <c r="F37"/>
  <c r="D39"/>
  <c r="D51"/>
  <c r="D79"/>
  <c r="D80"/>
  <c r="D89"/>
  <c r="D90"/>
  <c r="D31"/>
  <c r="D34"/>
  <c r="D76"/>
  <c r="D84"/>
  <c r="D88"/>
  <c r="D92"/>
  <c r="D22"/>
  <c r="D38"/>
  <c r="D50"/>
  <c r="G14"/>
  <c r="G15"/>
  <c r="AC33" i="25"/>
  <c r="Q37"/>
  <c r="Q39"/>
  <c r="AC14"/>
  <c r="AC15"/>
  <c r="Q18"/>
  <c r="Q19"/>
  <c r="Q20"/>
  <c r="Q21"/>
  <c r="Q22"/>
  <c r="Q25"/>
  <c r="Q26"/>
  <c r="Q27"/>
  <c r="Q28"/>
  <c r="Q29"/>
  <c r="Q30"/>
  <c r="Q31"/>
  <c r="Q32"/>
  <c r="C12"/>
  <c r="F12"/>
  <c r="I12"/>
  <c r="L12"/>
  <c r="Q13"/>
  <c r="Q14"/>
  <c r="AC16"/>
  <c r="AC18"/>
  <c r="AC20"/>
  <c r="AC25"/>
  <c r="AC27"/>
  <c r="AC29"/>
  <c r="AC31"/>
  <c r="Q33"/>
  <c r="AC35"/>
  <c r="Q36"/>
  <c r="Q40"/>
  <c r="AC11"/>
  <c r="AC12"/>
  <c r="Q15"/>
  <c r="AC17"/>
  <c r="AC19"/>
  <c r="AC21"/>
  <c r="AC24"/>
  <c r="AC26"/>
  <c r="AC28"/>
  <c r="AC30"/>
  <c r="AC32"/>
  <c r="AC34"/>
  <c r="Q38"/>
  <c r="G76" i="24"/>
  <c r="G86"/>
  <c r="G79"/>
  <c r="M47"/>
  <c r="M42"/>
  <c r="M38"/>
  <c r="M33"/>
  <c r="M29"/>
  <c r="M22"/>
  <c r="M15"/>
  <c r="M48"/>
  <c r="M41"/>
  <c r="M36"/>
  <c r="M34"/>
  <c r="M30"/>
  <c r="M26"/>
  <c r="M21"/>
  <c r="C39" i="25"/>
  <c r="C37"/>
  <c r="C32"/>
  <c r="C31"/>
  <c r="C30"/>
  <c r="C29"/>
  <c r="C28"/>
  <c r="C27"/>
  <c r="C26"/>
  <c r="C25"/>
  <c r="C22"/>
  <c r="C21"/>
  <c r="C20"/>
  <c r="C19"/>
  <c r="C18"/>
  <c r="I39"/>
  <c r="I37"/>
  <c r="I32"/>
  <c r="I31"/>
  <c r="I30"/>
  <c r="I29"/>
  <c r="I28"/>
  <c r="I27"/>
  <c r="I26"/>
  <c r="I25"/>
  <c r="I22"/>
  <c r="I21"/>
  <c r="I20"/>
  <c r="I19"/>
  <c r="I18"/>
  <c r="O39"/>
  <c r="O37"/>
  <c r="O32"/>
  <c r="O31"/>
  <c r="O30"/>
  <c r="O29"/>
  <c r="O28"/>
  <c r="O27"/>
  <c r="O26"/>
  <c r="O25"/>
  <c r="O22"/>
  <c r="O21"/>
  <c r="O20"/>
  <c r="O19"/>
  <c r="O18"/>
  <c r="Q12"/>
  <c r="C15"/>
  <c r="I15"/>
  <c r="F19"/>
  <c r="L19"/>
  <c r="F21"/>
  <c r="L21"/>
  <c r="F26"/>
  <c r="L26"/>
  <c r="F28"/>
  <c r="L28"/>
  <c r="F30"/>
  <c r="L30"/>
  <c r="F32"/>
  <c r="L32"/>
  <c r="F37"/>
  <c r="L37"/>
  <c r="C38"/>
  <c r="I38"/>
  <c r="F40"/>
  <c r="F38"/>
  <c r="F36"/>
  <c r="F33"/>
  <c r="F15"/>
  <c r="F14"/>
  <c r="L40"/>
  <c r="L38"/>
  <c r="L36"/>
  <c r="L33"/>
  <c r="L15"/>
  <c r="L14"/>
  <c r="L13"/>
  <c r="Q8"/>
  <c r="AC8" s="1"/>
  <c r="T8"/>
  <c r="U11" s="1"/>
  <c r="Z8"/>
  <c r="AA12" s="1"/>
  <c r="O12"/>
  <c r="C13"/>
  <c r="F13"/>
  <c r="I13"/>
  <c r="C14"/>
  <c r="I14"/>
  <c r="F18"/>
  <c r="L18"/>
  <c r="U18"/>
  <c r="F20"/>
  <c r="L20"/>
  <c r="F22"/>
  <c r="L22"/>
  <c r="F25"/>
  <c r="L25"/>
  <c r="U25"/>
  <c r="F27"/>
  <c r="L27"/>
  <c r="F29"/>
  <c r="L29"/>
  <c r="U29"/>
  <c r="F31"/>
  <c r="L31"/>
  <c r="C33"/>
  <c r="I33"/>
  <c r="U35"/>
  <c r="C36"/>
  <c r="I36"/>
  <c r="F39"/>
  <c r="L39"/>
  <c r="C40"/>
  <c r="I40"/>
  <c r="O33"/>
  <c r="AA35"/>
  <c r="O36"/>
  <c r="O38"/>
  <c r="O40"/>
  <c r="G16" i="26"/>
  <c r="G22"/>
  <c r="G32"/>
  <c r="G34"/>
  <c r="G38"/>
  <c r="G40"/>
  <c r="G42"/>
  <c r="G44"/>
  <c r="G51"/>
  <c r="G50"/>
  <c r="G49"/>
  <c r="G48"/>
  <c r="G47"/>
  <c r="G20"/>
  <c r="G19"/>
  <c r="F68"/>
  <c r="G73" s="1"/>
  <c r="G30"/>
  <c r="G29"/>
  <c r="G28"/>
  <c r="G27"/>
  <c r="G26"/>
  <c r="O13" i="25"/>
  <c r="O14"/>
  <c r="O15"/>
  <c r="AA17"/>
  <c r="AA19"/>
  <c r="AA21"/>
  <c r="AA25"/>
  <c r="AA27"/>
  <c r="AA29"/>
  <c r="AA31"/>
  <c r="G21" i="26"/>
  <c r="G23"/>
  <c r="G31"/>
  <c r="G33"/>
  <c r="G37"/>
  <c r="G39"/>
  <c r="G41"/>
  <c r="G43"/>
  <c r="G78"/>
  <c r="C9" i="27"/>
  <c r="C68" s="1"/>
  <c r="G80" i="24"/>
  <c r="G85"/>
  <c r="G90"/>
  <c r="G87"/>
  <c r="AA33" i="25"/>
  <c r="AA14"/>
  <c r="U30"/>
  <c r="U26"/>
  <c r="U21"/>
  <c r="U17"/>
  <c r="G87" i="26"/>
  <c r="U33" i="25"/>
  <c r="U15"/>
  <c r="U14"/>
  <c r="U13"/>
  <c r="U12"/>
  <c r="G71" i="26"/>
  <c r="U34" i="25"/>
  <c r="U32"/>
  <c r="U28"/>
  <c r="U24"/>
  <c r="U19"/>
  <c r="AA11"/>
  <c r="C20" i="28"/>
  <c r="C22"/>
  <c r="C25"/>
  <c r="C73"/>
  <c r="C26"/>
  <c r="C29" i="27"/>
  <c r="C43"/>
  <c r="C84"/>
  <c r="C30"/>
  <c r="C32"/>
  <c r="C34"/>
  <c r="C37"/>
  <c r="C46"/>
  <c r="C53"/>
  <c r="C80"/>
  <c r="C93"/>
  <c r="A97"/>
  <c r="G93" i="24"/>
  <c r="A97" i="26"/>
  <c r="A56" i="27"/>
  <c r="A96"/>
  <c r="A55" i="28"/>
  <c r="A94"/>
  <c r="S37" i="25"/>
  <c r="C18" i="28"/>
  <c r="C41"/>
  <c r="C43"/>
  <c r="C45"/>
  <c r="C47"/>
  <c r="C52"/>
  <c r="C71"/>
  <c r="C27" i="27"/>
  <c r="C31"/>
  <c r="C51"/>
  <c r="C74"/>
  <c r="C88"/>
  <c r="C90"/>
  <c r="N12" i="26"/>
  <c r="D40"/>
  <c r="D41"/>
  <c r="D42"/>
  <c r="G73" i="24"/>
  <c r="G84"/>
  <c r="D21"/>
  <c r="C19" i="21"/>
  <c r="C20"/>
  <c r="C33"/>
  <c r="C25"/>
  <c r="M50" i="24"/>
  <c r="M39"/>
  <c r="M28"/>
  <c r="M19"/>
  <c r="D16"/>
  <c r="P11" i="25"/>
  <c r="D87" i="26"/>
  <c r="C53" i="28"/>
  <c r="F12" i="27"/>
  <c r="C15"/>
  <c r="C47"/>
  <c r="C52"/>
  <c r="C72"/>
  <c r="C81"/>
  <c r="C86"/>
  <c r="C91"/>
  <c r="C42" i="28"/>
  <c r="D12" i="27"/>
  <c r="C42"/>
  <c r="F41"/>
  <c r="C48"/>
  <c r="C12" i="28"/>
  <c r="C14"/>
  <c r="C21"/>
  <c r="C28"/>
  <c r="C30"/>
  <c r="C32"/>
  <c r="C37"/>
  <c r="B40"/>
  <c r="H40"/>
  <c r="G83" i="24"/>
  <c r="G89"/>
  <c r="G74"/>
  <c r="G11" i="25"/>
  <c r="D21" i="26"/>
  <c r="B37"/>
  <c r="G12" i="27"/>
  <c r="C33"/>
  <c r="C38"/>
  <c r="B41"/>
  <c r="G41"/>
  <c r="C87"/>
  <c r="C89"/>
  <c r="D11" i="28"/>
  <c r="C27"/>
  <c r="C29"/>
  <c r="C31"/>
  <c r="C33"/>
  <c r="C36"/>
  <c r="C39"/>
  <c r="C44"/>
  <c r="C46"/>
  <c r="G77" i="26"/>
  <c r="G76"/>
  <c r="D30"/>
  <c r="D43"/>
  <c r="C23" i="27"/>
  <c r="E41"/>
  <c r="C44"/>
  <c r="C71"/>
  <c r="C76"/>
  <c r="C78"/>
  <c r="C85"/>
  <c r="C92"/>
  <c r="C8" i="28"/>
  <c r="C67" s="1"/>
  <c r="C19"/>
  <c r="I40"/>
  <c r="C51"/>
  <c r="G71" i="24"/>
  <c r="G92"/>
  <c r="G75"/>
  <c r="G72"/>
  <c r="G88"/>
  <c r="A57" i="27"/>
  <c r="G72" i="26" l="1"/>
  <c r="G80"/>
  <c r="G79"/>
  <c r="G95"/>
  <c r="G91"/>
  <c r="AA13" i="25"/>
  <c r="AA15"/>
  <c r="AA32"/>
  <c r="AA30"/>
  <c r="AA28"/>
  <c r="AA26"/>
  <c r="AA24"/>
  <c r="AA20"/>
  <c r="AA18"/>
  <c r="AA16"/>
  <c r="G12" i="26"/>
  <c r="AC13" i="25"/>
  <c r="AA34"/>
  <c r="U31"/>
  <c r="U27"/>
  <c r="U20"/>
  <c r="U16"/>
  <c r="M49" i="24"/>
  <c r="M40"/>
  <c r="M27"/>
  <c r="M13"/>
  <c r="M32"/>
  <c r="B11" i="25"/>
  <c r="C11" s="1"/>
  <c r="E11"/>
  <c r="H11"/>
  <c r="K11"/>
  <c r="N11"/>
  <c r="C8" i="21"/>
  <c r="C54" i="27"/>
  <c r="C75"/>
  <c r="C77"/>
  <c r="M43" i="24"/>
  <c r="M23"/>
  <c r="D91" i="26"/>
  <c r="D93"/>
  <c r="C13" i="27"/>
  <c r="C20"/>
  <c r="D41"/>
  <c r="B11" i="28"/>
  <c r="G11"/>
  <c r="I11"/>
  <c r="C13"/>
  <c r="F40"/>
  <c r="O11" i="21"/>
  <c r="Q11"/>
  <c r="C8" i="25"/>
  <c r="M9" i="24"/>
  <c r="M68" s="1"/>
  <c r="C48"/>
  <c r="I9"/>
  <c r="I68" s="1"/>
  <c r="C30"/>
  <c r="C12"/>
  <c r="C26"/>
  <c r="C20"/>
  <c r="C38"/>
  <c r="C13"/>
  <c r="C29"/>
  <c r="C41"/>
  <c r="C44"/>
  <c r="C14"/>
  <c r="C15"/>
  <c r="C43"/>
  <c r="C27"/>
  <c r="C47"/>
  <c r="C21"/>
  <c r="C28"/>
  <c r="C31"/>
  <c r="C37"/>
  <c r="C23"/>
  <c r="C40"/>
  <c r="C42"/>
  <c r="C34"/>
  <c r="C39"/>
  <c r="C32"/>
  <c r="C16"/>
  <c r="B68"/>
  <c r="G9"/>
  <c r="G68" s="1"/>
  <c r="C33"/>
  <c r="C50"/>
  <c r="C49"/>
  <c r="C19"/>
  <c r="C36"/>
  <c r="C22"/>
  <c r="D11" i="25"/>
  <c r="C41" i="27"/>
  <c r="I11" i="25"/>
  <c r="B12" i="27"/>
  <c r="E12"/>
  <c r="C12" s="1"/>
  <c r="C45"/>
  <c r="H11" i="28"/>
  <c r="D40"/>
  <c r="X16" i="21"/>
  <c r="X27"/>
  <c r="X11"/>
  <c r="X20"/>
  <c r="X31"/>
  <c r="X15"/>
  <c r="X26"/>
  <c r="X35"/>
  <c r="X19"/>
  <c r="X30"/>
  <c r="X14"/>
  <c r="X25"/>
  <c r="X34"/>
  <c r="X18"/>
  <c r="X29"/>
  <c r="X13"/>
  <c r="X24"/>
  <c r="X33"/>
  <c r="X17"/>
  <c r="X28"/>
  <c r="X12"/>
  <c r="X21"/>
  <c r="X32"/>
  <c r="C27" i="26"/>
  <c r="C19"/>
  <c r="C43"/>
  <c r="C31"/>
  <c r="C32"/>
  <c r="C13"/>
  <c r="C48"/>
  <c r="C42"/>
  <c r="C30"/>
  <c r="C20"/>
  <c r="C33"/>
  <c r="C26"/>
  <c r="C28"/>
  <c r="C34"/>
  <c r="C15"/>
  <c r="C49"/>
  <c r="C44"/>
  <c r="C29"/>
  <c r="C38"/>
  <c r="C39"/>
  <c r="C21"/>
  <c r="C22"/>
  <c r="C41"/>
  <c r="C50"/>
  <c r="C16"/>
  <c r="B68"/>
  <c r="C40"/>
  <c r="C37"/>
  <c r="C47"/>
  <c r="G9"/>
  <c r="G68" s="1"/>
  <c r="C23"/>
  <c r="C51"/>
  <c r="C14"/>
  <c r="I8" i="21"/>
  <c r="U8" s="1"/>
  <c r="O16" i="24"/>
  <c r="O50"/>
  <c r="O15"/>
  <c r="O49"/>
  <c r="O19"/>
  <c r="O34"/>
  <c r="O28"/>
  <c r="O13"/>
  <c r="O36"/>
  <c r="O37"/>
  <c r="O12"/>
  <c r="O48"/>
  <c r="O9"/>
  <c r="O68" s="1"/>
  <c r="O23"/>
  <c r="O38"/>
  <c r="O33"/>
  <c r="O39"/>
  <c r="N68"/>
  <c r="O40"/>
  <c r="O20"/>
  <c r="O26"/>
  <c r="O27"/>
  <c r="O29"/>
  <c r="O41"/>
  <c r="O43"/>
  <c r="O30"/>
  <c r="O44"/>
  <c r="O42"/>
  <c r="O47"/>
  <c r="O21"/>
  <c r="O32"/>
  <c r="O22"/>
  <c r="O31"/>
  <c r="O14"/>
  <c r="X33" i="25"/>
  <c r="X35"/>
  <c r="X29"/>
  <c r="X28"/>
  <c r="X21"/>
  <c r="X20"/>
  <c r="X11"/>
  <c r="X13"/>
  <c r="X15"/>
  <c r="X31"/>
  <c r="X30"/>
  <c r="X25"/>
  <c r="X24"/>
  <c r="X17"/>
  <c r="X16"/>
  <c r="X14"/>
  <c r="X34"/>
  <c r="X32"/>
  <c r="X27"/>
  <c r="X26"/>
  <c r="X19"/>
  <c r="X18"/>
  <c r="X12"/>
  <c r="I8"/>
  <c r="U8" s="1"/>
  <c r="C40" i="28"/>
  <c r="L11" i="25"/>
  <c r="C12" i="26"/>
  <c r="C11" i="28"/>
  <c r="F11"/>
  <c r="G85" i="26"/>
  <c r="G89"/>
  <c r="G93"/>
  <c r="G81"/>
  <c r="G77" i="24"/>
  <c r="F11" i="25"/>
  <c r="M11"/>
  <c r="D13" i="26"/>
  <c r="D14"/>
  <c r="D44"/>
  <c r="C73" i="27"/>
  <c r="C94"/>
  <c r="E11" i="28"/>
  <c r="L8" i="25"/>
  <c r="X8" s="1"/>
  <c r="Q11"/>
  <c r="O11"/>
  <c r="I39" i="26"/>
  <c r="I19"/>
  <c r="I22"/>
  <c r="I13"/>
  <c r="I41"/>
  <c r="I20"/>
  <c r="I16"/>
  <c r="I44"/>
  <c r="I31"/>
  <c r="I48"/>
  <c r="I26"/>
  <c r="I42"/>
  <c r="I33"/>
  <c r="I47"/>
  <c r="I27"/>
  <c r="I40"/>
  <c r="I9"/>
  <c r="I68" s="1"/>
  <c r="I21"/>
  <c r="I50"/>
  <c r="I28"/>
  <c r="I38"/>
  <c r="I23"/>
  <c r="I49"/>
  <c r="I29"/>
  <c r="I15"/>
  <c r="I43"/>
  <c r="I30"/>
  <c r="I34"/>
  <c r="I14"/>
  <c r="I51"/>
  <c r="H68"/>
  <c r="I32"/>
  <c r="M51"/>
  <c r="M32"/>
  <c r="M41"/>
  <c r="M34"/>
  <c r="M43"/>
  <c r="M16"/>
  <c r="M37"/>
  <c r="M22"/>
  <c r="M39"/>
  <c r="M27"/>
  <c r="M31"/>
  <c r="M26"/>
  <c r="M33"/>
  <c r="M29"/>
  <c r="M21"/>
  <c r="M28"/>
  <c r="M9"/>
  <c r="M68" s="1"/>
  <c r="M23"/>
  <c r="L68"/>
  <c r="M15"/>
  <c r="M30"/>
  <c r="M14"/>
  <c r="M20"/>
  <c r="M44"/>
  <c r="M19"/>
  <c r="M13"/>
  <c r="M47"/>
  <c r="M40"/>
  <c r="M48"/>
  <c r="M42"/>
  <c r="M49"/>
  <c r="M50"/>
  <c r="M38"/>
  <c r="D37"/>
  <c r="E37" s="1"/>
  <c r="I37"/>
  <c r="E21"/>
  <c r="I12"/>
  <c r="M12"/>
  <c r="L8" i="21"/>
  <c r="X8" s="1"/>
  <c r="U24"/>
  <c r="U16"/>
  <c r="U35"/>
  <c r="U26"/>
  <c r="U18"/>
  <c r="U11"/>
  <c r="U28"/>
  <c r="U20"/>
  <c r="U13"/>
  <c r="U30"/>
  <c r="U25"/>
  <c r="U15"/>
  <c r="U32"/>
  <c r="U27"/>
  <c r="U17"/>
  <c r="U34"/>
  <c r="U29"/>
  <c r="U19"/>
  <c r="U12"/>
  <c r="U31"/>
  <c r="U21"/>
  <c r="U14"/>
  <c r="U33"/>
  <c r="K44" i="24"/>
  <c r="K23"/>
  <c r="K39"/>
  <c r="K40"/>
  <c r="K50"/>
  <c r="K26"/>
  <c r="J68"/>
  <c r="K27"/>
  <c r="K41"/>
  <c r="K43"/>
  <c r="K37"/>
  <c r="K12"/>
  <c r="K33"/>
  <c r="K29"/>
  <c r="K48"/>
  <c r="K30"/>
  <c r="K38"/>
  <c r="K31"/>
  <c r="K9"/>
  <c r="K68" s="1"/>
  <c r="K32"/>
  <c r="K14"/>
  <c r="K49"/>
  <c r="K19"/>
  <c r="K47"/>
  <c r="K16"/>
  <c r="K34"/>
  <c r="K13"/>
  <c r="K21"/>
  <c r="K28"/>
  <c r="K15"/>
  <c r="K22"/>
  <c r="K36"/>
  <c r="K20"/>
  <c r="K42"/>
  <c r="F8" i="25"/>
  <c r="K13" i="26"/>
  <c r="K40"/>
  <c r="K20"/>
  <c r="K26"/>
  <c r="K43"/>
  <c r="K49"/>
  <c r="K27"/>
  <c r="K41"/>
  <c r="K32"/>
  <c r="K48"/>
  <c r="K28"/>
  <c r="K39"/>
  <c r="K34"/>
  <c r="K51"/>
  <c r="K29"/>
  <c r="K37"/>
  <c r="K9"/>
  <c r="K68" s="1"/>
  <c r="K22"/>
  <c r="K50"/>
  <c r="K30"/>
  <c r="K31"/>
  <c r="K15"/>
  <c r="K42"/>
  <c r="K19"/>
  <c r="K33"/>
  <c r="K16"/>
  <c r="K44"/>
  <c r="J68"/>
  <c r="K23"/>
  <c r="K14"/>
  <c r="K38"/>
  <c r="K47"/>
  <c r="K21"/>
  <c r="O27"/>
  <c r="O32"/>
  <c r="O28"/>
  <c r="O34"/>
  <c r="O29"/>
  <c r="O22"/>
  <c r="O30"/>
  <c r="O15"/>
  <c r="O19"/>
  <c r="O16"/>
  <c r="N68"/>
  <c r="O14"/>
  <c r="O47"/>
  <c r="O13"/>
  <c r="O20"/>
  <c r="O43"/>
  <c r="O9"/>
  <c r="O68" s="1"/>
  <c r="O12"/>
  <c r="O49"/>
  <c r="O41"/>
  <c r="O48"/>
  <c r="O39"/>
  <c r="O51"/>
  <c r="O37"/>
  <c r="O50"/>
  <c r="O31"/>
  <c r="O44"/>
  <c r="O33"/>
  <c r="O42"/>
  <c r="O23"/>
  <c r="O40"/>
  <c r="O21"/>
  <c r="O38"/>
  <c r="O26"/>
  <c r="D12"/>
  <c r="E12" s="1"/>
  <c r="E13"/>
  <c r="K12"/>
  <c r="E14"/>
  <c r="E44"/>
  <c r="G75"/>
  <c r="G84"/>
  <c r="G86"/>
  <c r="G88"/>
  <c r="G90"/>
  <c r="G92"/>
  <c r="G94"/>
  <c r="G74"/>
  <c r="M71" i="24"/>
  <c r="M75"/>
  <c r="M79"/>
  <c r="M85"/>
  <c r="M89"/>
  <c r="M93"/>
  <c r="M74"/>
  <c r="M78"/>
  <c r="M84"/>
  <c r="M88"/>
  <c r="C80" l="1"/>
  <c r="C76"/>
  <c r="C77"/>
  <c r="C88"/>
  <c r="C75"/>
  <c r="C71"/>
  <c r="C79"/>
  <c r="C91"/>
  <c r="C73"/>
  <c r="C72"/>
  <c r="C90"/>
  <c r="C87"/>
  <c r="C85"/>
  <c r="C92"/>
  <c r="C86"/>
  <c r="C83"/>
  <c r="C89"/>
  <c r="C78"/>
  <c r="C74"/>
  <c r="C84"/>
  <c r="C93"/>
  <c r="O8" i="21"/>
  <c r="AA8" s="1"/>
  <c r="O72" i="24"/>
  <c r="O80"/>
  <c r="O89"/>
  <c r="O79"/>
  <c r="O71"/>
  <c r="O92"/>
  <c r="O78"/>
  <c r="O86"/>
  <c r="O87"/>
  <c r="O90"/>
  <c r="O73"/>
  <c r="O88"/>
  <c r="O83"/>
  <c r="O91"/>
  <c r="O85"/>
  <c r="O74"/>
  <c r="O93"/>
  <c r="O76"/>
  <c r="O75"/>
  <c r="O77"/>
  <c r="O84"/>
  <c r="C74" i="26"/>
  <c r="C89"/>
  <c r="C80"/>
  <c r="C84"/>
  <c r="C94"/>
  <c r="C86"/>
  <c r="C85"/>
  <c r="C71"/>
  <c r="C77"/>
  <c r="C72"/>
  <c r="C78"/>
  <c r="C81"/>
  <c r="C92"/>
  <c r="C91"/>
  <c r="C75"/>
  <c r="C95"/>
  <c r="C93"/>
  <c r="C88"/>
  <c r="C79"/>
  <c r="C73"/>
  <c r="C76"/>
  <c r="C90"/>
  <c r="C87"/>
  <c r="K76"/>
  <c r="K92"/>
  <c r="K84"/>
  <c r="K74"/>
  <c r="K75"/>
  <c r="K88"/>
  <c r="K73"/>
  <c r="K79"/>
  <c r="K87"/>
  <c r="K72"/>
  <c r="K94"/>
  <c r="K86"/>
  <c r="K71"/>
  <c r="K93"/>
  <c r="K85"/>
  <c r="K95"/>
  <c r="K90"/>
  <c r="K78"/>
  <c r="K77"/>
  <c r="K91"/>
  <c r="K80"/>
  <c r="K81"/>
  <c r="K89"/>
  <c r="E15" i="24"/>
  <c r="E28"/>
  <c r="E37"/>
  <c r="E42"/>
  <c r="E29"/>
  <c r="E32"/>
  <c r="E49"/>
  <c r="E23"/>
  <c r="E14"/>
  <c r="E21"/>
  <c r="E12"/>
  <c r="E47"/>
  <c r="E38"/>
  <c r="E33"/>
  <c r="E27"/>
  <c r="E44"/>
  <c r="E9"/>
  <c r="E13"/>
  <c r="E41"/>
  <c r="E43"/>
  <c r="E40"/>
  <c r="E34"/>
  <c r="E36"/>
  <c r="E26"/>
  <c r="E30"/>
  <c r="E19"/>
  <c r="E22"/>
  <c r="D68"/>
  <c r="E31"/>
  <c r="E39"/>
  <c r="E48"/>
  <c r="E16"/>
  <c r="E20"/>
  <c r="E50"/>
  <c r="M95" i="26"/>
  <c r="M71"/>
  <c r="M84"/>
  <c r="M81"/>
  <c r="M74"/>
  <c r="M86"/>
  <c r="M91"/>
  <c r="M79"/>
  <c r="M80"/>
  <c r="M93"/>
  <c r="M75"/>
  <c r="M72"/>
  <c r="M92"/>
  <c r="M89"/>
  <c r="M77"/>
  <c r="M88"/>
  <c r="M85"/>
  <c r="M87"/>
  <c r="M78"/>
  <c r="M94"/>
  <c r="M76"/>
  <c r="M73"/>
  <c r="M90"/>
  <c r="I79"/>
  <c r="I89"/>
  <c r="I71"/>
  <c r="I85"/>
  <c r="I77"/>
  <c r="I90"/>
  <c r="I74"/>
  <c r="I75"/>
  <c r="I91"/>
  <c r="I78"/>
  <c r="I81"/>
  <c r="I88"/>
  <c r="I80"/>
  <c r="I93"/>
  <c r="I76"/>
  <c r="I94"/>
  <c r="I86"/>
  <c r="I72"/>
  <c r="I95"/>
  <c r="I87"/>
  <c r="I73"/>
  <c r="I92"/>
  <c r="I84"/>
  <c r="E30"/>
  <c r="E43"/>
  <c r="E9"/>
  <c r="D68"/>
  <c r="E39"/>
  <c r="E34"/>
  <c r="E19"/>
  <c r="E51"/>
  <c r="E32"/>
  <c r="E48"/>
  <c r="E31"/>
  <c r="E22"/>
  <c r="E50"/>
  <c r="E33"/>
  <c r="E27"/>
  <c r="E40"/>
  <c r="E16"/>
  <c r="E15"/>
  <c r="E29"/>
  <c r="E41"/>
  <c r="E23"/>
  <c r="E20"/>
  <c r="E42"/>
  <c r="E26"/>
  <c r="E49"/>
  <c r="E38"/>
  <c r="E28"/>
  <c r="E47"/>
  <c r="O80"/>
  <c r="O90"/>
  <c r="O79"/>
  <c r="O81"/>
  <c r="O88"/>
  <c r="O77"/>
  <c r="O76"/>
  <c r="O94"/>
  <c r="O85"/>
  <c r="O84"/>
  <c r="O73"/>
  <c r="O93"/>
  <c r="O89"/>
  <c r="O75"/>
  <c r="O78"/>
  <c r="O87"/>
  <c r="O71"/>
  <c r="O92"/>
  <c r="O95"/>
  <c r="O72"/>
  <c r="O74"/>
  <c r="O91"/>
  <c r="O86"/>
  <c r="K73" i="24"/>
  <c r="K76"/>
  <c r="K74"/>
  <c r="K77"/>
  <c r="K80"/>
  <c r="K89"/>
  <c r="K92"/>
  <c r="K90"/>
  <c r="K84"/>
  <c r="K79"/>
  <c r="K87"/>
  <c r="K75"/>
  <c r="K85"/>
  <c r="K93"/>
  <c r="K72"/>
  <c r="K86"/>
  <c r="K71"/>
  <c r="K78"/>
  <c r="K91"/>
  <c r="K88"/>
  <c r="K83"/>
  <c r="O8" i="25"/>
  <c r="AA8" s="1"/>
  <c r="E77" i="26" l="1"/>
  <c r="E71"/>
  <c r="E84"/>
  <c r="E72"/>
  <c r="E95"/>
  <c r="E94"/>
  <c r="E74"/>
  <c r="E93"/>
  <c r="E80"/>
  <c r="E86"/>
  <c r="E92"/>
  <c r="E73"/>
  <c r="E88"/>
  <c r="E90"/>
  <c r="E91"/>
  <c r="E89"/>
  <c r="E87"/>
  <c r="E78"/>
  <c r="E81"/>
  <c r="E85"/>
  <c r="E76"/>
  <c r="E79"/>
  <c r="E75"/>
  <c r="E92" i="24"/>
  <c r="E76"/>
  <c r="E72"/>
  <c r="E88"/>
  <c r="E86"/>
  <c r="E90"/>
  <c r="E83"/>
  <c r="E87"/>
  <c r="E79"/>
  <c r="E74"/>
  <c r="E75"/>
  <c r="E93"/>
  <c r="E89"/>
  <c r="E84"/>
  <c r="E73"/>
  <c r="E80"/>
  <c r="E78"/>
  <c r="E71"/>
  <c r="E77"/>
  <c r="E85"/>
  <c r="E91"/>
  <c r="C9" i="26"/>
  <c r="C68" s="1"/>
  <c r="E68"/>
  <c r="C9" i="24"/>
  <c r="C68" s="1"/>
  <c r="E68"/>
</calcChain>
</file>

<file path=xl/sharedStrings.xml><?xml version="1.0" encoding="utf-8"?>
<sst xmlns="http://schemas.openxmlformats.org/spreadsheetml/2006/main" count="833" uniqueCount="128">
  <si>
    <t>Total</t>
  </si>
  <si>
    <t>Cuenta propia</t>
  </si>
  <si>
    <t>Trab. fam. no remu.</t>
  </si>
  <si>
    <t>Hombre</t>
  </si>
  <si>
    <t>Mujer</t>
  </si>
  <si>
    <t>Total Asalariados</t>
  </si>
  <si>
    <t>No.</t>
  </si>
  <si>
    <t>Total Ocupados</t>
  </si>
  <si>
    <t>Asalariados</t>
  </si>
  <si>
    <t xml:space="preserve">No. </t>
  </si>
  <si>
    <t xml:space="preserve">Total </t>
  </si>
  <si>
    <t>Privado</t>
  </si>
  <si>
    <t>Dominios</t>
  </si>
  <si>
    <t>Nivel Educativo</t>
  </si>
  <si>
    <t>Sexo</t>
  </si>
  <si>
    <t>Rama de Actividad</t>
  </si>
  <si>
    <t>Rama de Actividad (1 dig.)</t>
  </si>
  <si>
    <t>Ocupación a (1 Dig.)</t>
  </si>
  <si>
    <t>Ocupación (1 Dig.)</t>
  </si>
  <si>
    <t>Rango de Edad</t>
  </si>
  <si>
    <t>....... Continuación</t>
  </si>
  <si>
    <t>Rama de Actividad (1 Dig.)</t>
  </si>
  <si>
    <t>Población en Edad de Trabajar (PET)</t>
  </si>
  <si>
    <t>Población Total</t>
  </si>
  <si>
    <t>TDA</t>
  </si>
  <si>
    <t>MBT</t>
  </si>
  <si>
    <t>Ocupados</t>
  </si>
  <si>
    <t>Desocupados</t>
  </si>
  <si>
    <t>AEP</t>
  </si>
  <si>
    <t>Ingreso Promedio</t>
  </si>
  <si>
    <t>Declaran Ingresos</t>
  </si>
  <si>
    <t>Cuenta Propia</t>
  </si>
  <si>
    <t>No Declaran.</t>
  </si>
  <si>
    <t>Media</t>
  </si>
  <si>
    <t>Categorías</t>
  </si>
  <si>
    <t>Población Económicamente Activa (PEA)</t>
  </si>
  <si>
    <t>Ocupación Principal</t>
  </si>
  <si>
    <t>Nivel  Educativo</t>
  </si>
  <si>
    <t>Dominio</t>
  </si>
  <si>
    <t>Trab. Fam. no Remu.</t>
  </si>
  <si>
    <t>Sin Nivel</t>
  </si>
  <si>
    <t>Primaria</t>
  </si>
  <si>
    <t>Secundaria</t>
  </si>
  <si>
    <t>Superior</t>
  </si>
  <si>
    <t>De 10 a 11 años</t>
  </si>
  <si>
    <t>De 12 a 14 años</t>
  </si>
  <si>
    <t>De 15 a 18 años</t>
  </si>
  <si>
    <t>De 19 a 24 años</t>
  </si>
  <si>
    <t>De 25 a 29 años</t>
  </si>
  <si>
    <t>No sabe, no responde</t>
  </si>
  <si>
    <t>De 30 a 35 años</t>
  </si>
  <si>
    <t>De 36 a 44 años</t>
  </si>
  <si>
    <t>De 45 a 59 años</t>
  </si>
  <si>
    <t>Terciaria</t>
  </si>
  <si>
    <t>Distrito Central</t>
  </si>
  <si>
    <t>San Pedro Sula</t>
  </si>
  <si>
    <t>Rural</t>
  </si>
  <si>
    <t>Agricultura, Silvicultura, Caza y Pesca</t>
  </si>
  <si>
    <t>Industria manufacturera</t>
  </si>
  <si>
    <t>Electricidad, gas y agua</t>
  </si>
  <si>
    <t>Estab. finac. seguros, Bienes inmuebles y servicios</t>
  </si>
  <si>
    <t>Transp. almac. y comunicaciones</t>
  </si>
  <si>
    <t>Servicios Comunales, Sociales y Personales</t>
  </si>
  <si>
    <t>No sabe, No responde</t>
  </si>
  <si>
    <t>Directores Gerentes y Administ. Grales.</t>
  </si>
  <si>
    <t xml:space="preserve"> Empleados de Oficina</t>
  </si>
  <si>
    <t>Comerciantes y Vendedores</t>
  </si>
  <si>
    <t>Agricultores, Ganaderos y Trab. Agrop.</t>
  </si>
  <si>
    <t>Conductores de Transporte</t>
  </si>
  <si>
    <t>Trab. Area Grafica, Quim., Alimentos, etc.</t>
  </si>
  <si>
    <t>Operador de Carga y Almacenaje</t>
  </si>
  <si>
    <t xml:space="preserve"> Urbano</t>
  </si>
  <si>
    <t>Urbano</t>
  </si>
  <si>
    <t>Nivel educativo /2</t>
  </si>
  <si>
    <t>Total Nacional</t>
  </si>
  <si>
    <t xml:space="preserve">Total Nacional </t>
  </si>
  <si>
    <t>Explotación de minas y canteras</t>
  </si>
  <si>
    <t>Construcción</t>
  </si>
  <si>
    <t>Profesionales, Técnicos y PEOA</t>
  </si>
  <si>
    <t>Ocupación de los Servicios</t>
  </si>
  <si>
    <t>Trab. Ind. Textil, Albañilería, Mecánica, etc.</t>
  </si>
  <si>
    <t>según dominio,  nivel educativo, rango de edad, sexo, rama de actividad y ocupación</t>
  </si>
  <si>
    <t>AEP= Años de Estudio Promedio</t>
  </si>
  <si>
    <t>TDA= Tasa de Desempleo Abierto</t>
  </si>
  <si>
    <t>MBT= Meses promedio en Busca de Trabajo</t>
  </si>
  <si>
    <t xml:space="preserve">Cuadro No. 3. Personas ocupadas por categoría ocupacional, según dominio, nivel educativo, rango de edad, sexo. </t>
  </si>
  <si>
    <t>Cuadro No. 3. Personas ocupadas por categoría ocupacional, según dominio, nivel educativo, rango de edad, sexo,</t>
  </si>
  <si>
    <t>Cuadro No. 5. Ingreso promedio de las personas ocupadas por categoría  ocupacional, según dominio,</t>
  </si>
  <si>
    <t>nivel educativo, rango de edad, sexo, número de salarios mínimos, rama de actividad y ocupación</t>
  </si>
  <si>
    <t>rangos de edad, sexo, número de salarios mínimos devengados, rama de actividad y ocupación</t>
  </si>
  <si>
    <t>Cuadro No. 6. Años de estudio promedio de las personas ocupadas por categoría ocupacional, según dominio, nivel educativo,</t>
  </si>
  <si>
    <t>Comercio por Mayor/Menor, Hoteles / restaurantes</t>
  </si>
  <si>
    <t xml:space="preserve">número de salarios mínimos, rama de actividad y ocupación </t>
  </si>
  <si>
    <t>Comercio por Mayor / menor, Hoteles / restaurantes</t>
  </si>
  <si>
    <t xml:space="preserve">No sabe, No responde </t>
  </si>
  <si>
    <t>Ocupación Principal, Lps/Mes/Persona</t>
  </si>
  <si>
    <t>% 1/</t>
  </si>
  <si>
    <t>1/ Porcentaje por columna</t>
  </si>
  <si>
    <t>2/ El nivel educativo incluye la población menor de cinco años</t>
  </si>
  <si>
    <t>1/ Porcentaje por columnas</t>
  </si>
  <si>
    <t>2/ Porcentaje  por filas</t>
  </si>
  <si>
    <t>Cuadro No. 2. Tasa de Desempleo Abierto (TDA) de la Población en Edad de Trabajar (PET) y Población Económicamente Activa (PEA),</t>
  </si>
  <si>
    <t>Empleados de Oficina</t>
  </si>
  <si>
    <t>Resto urbano</t>
  </si>
  <si>
    <t>De 60 años y más</t>
  </si>
  <si>
    <t>Busca trabajo por primera vez</t>
  </si>
  <si>
    <t>3/ No. de salarios mínimos (personas que declaran ingresos) y trabajan 36 Hrs. o mas</t>
  </si>
  <si>
    <t>Menos de un salario</t>
  </si>
  <si>
    <t>De 1 a 2 salarios</t>
  </si>
  <si>
    <t>De 2 a 3 salarios</t>
  </si>
  <si>
    <t>De 3 a 4 salarios</t>
  </si>
  <si>
    <t>De 4 salarios y más</t>
  </si>
  <si>
    <t>No. de Salarios Mínimos 3/</t>
  </si>
  <si>
    <t>Total  Nacional 2/</t>
  </si>
  <si>
    <t>No. de Salarios Mínimos 1/</t>
  </si>
  <si>
    <t>1/ No. de salarios mínimos (personas que declaran ingresos) y trabajan 36 Hrs. o mas</t>
  </si>
  <si>
    <t>Menos de 1 salario y trab &lt;36 horas</t>
  </si>
  <si>
    <t>Menos de 1 salario y trab &gt;=36 horas</t>
  </si>
  <si>
    <t>Menos de 1 salario y no decl. horas</t>
  </si>
  <si>
    <t>Público</t>
  </si>
  <si>
    <t>Doméstico</t>
  </si>
  <si>
    <t>Hombres</t>
  </si>
  <si>
    <t>Mujeres</t>
  </si>
  <si>
    <t>El salario mínimo en el área urbana es Lps. 5,500 y en la área rural es Lps. 4,055 (Promedio de salarios mínimos por rama)</t>
  </si>
  <si>
    <t>Nivel educativo</t>
  </si>
  <si>
    <t>Cuadro No. 1. Tasa de Desempleo Abierto (TDA) de la Población en Edad de Trabajar (PET) y Población Económicamente Activa (PEA),</t>
  </si>
  <si>
    <t>Total Nacional 2/</t>
  </si>
  <si>
    <t>Fuente: Instituto Nacional de Estadística (INE). XL Encuesta Permanente de Hogares de Propósitos Múltiples, Septiembre 2010.</t>
  </si>
</sst>
</file>

<file path=xl/styles.xml><?xml version="1.0" encoding="utf-8"?>
<styleSheet xmlns="http://schemas.openxmlformats.org/spreadsheetml/2006/main">
  <numFmts count="8">
    <numFmt numFmtId="164" formatCode="_-* #,##0_-;\-* #,##0_-;_-* &quot;-&quot;_-;_-@_-"/>
    <numFmt numFmtId="165" formatCode="_-* #,##0.00_-;\-* #,##0.00_-;_-* &quot;-&quot;??_-;_-@_-"/>
    <numFmt numFmtId="166" formatCode="_(* #,##0.00_);_(* \(#,##0.00\);_(* &quot;-&quot;??_);_(@_)"/>
    <numFmt numFmtId="167" formatCode="_-* #,##0.0_-;\-* #,##0.0_-;_-* &quot;-&quot;??_-;_-@_-"/>
    <numFmt numFmtId="168" formatCode="_-* #,##0_-;\-* #,##0_-;_-* &quot;-&quot;??_-;_-@_-"/>
    <numFmt numFmtId="169" formatCode="_-* #,##0.0_-;\-* #,##0.0_-;_-* &quot;-&quot;?_-;_-@_-"/>
    <numFmt numFmtId="170" formatCode="0.0"/>
    <numFmt numFmtId="171" formatCode="_-[$€]* #,##0.00_-;\-[$€]* #,##0.00_-;_-[$€]* &quot;-&quot;??_-;_-@_-"/>
  </numFmts>
  <fonts count="14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 val="singleAccounting"/>
      <sz val="8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8"/>
      <color indexed="23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0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</cellStyleXfs>
  <cellXfs count="388">
    <xf numFmtId="0" fontId="0" fillId="0" borderId="0" xfId="0"/>
    <xf numFmtId="168" fontId="0" fillId="0" borderId="0" xfId="2" applyNumberFormat="1" applyFont="1"/>
    <xf numFmtId="0" fontId="3" fillId="0" borderId="0" xfId="0" applyFont="1" applyFill="1" applyBorder="1" applyAlignment="1">
      <alignment horizontal="left" indent="1"/>
    </xf>
    <xf numFmtId="0" fontId="2" fillId="0" borderId="0" xfId="0" applyFont="1" applyAlignment="1">
      <alignment horizontal="center"/>
    </xf>
    <xf numFmtId="168" fontId="2" fillId="0" borderId="0" xfId="2" applyNumberFormat="1" applyFont="1" applyBorder="1"/>
    <xf numFmtId="0" fontId="3" fillId="0" borderId="0" xfId="0" applyFont="1"/>
    <xf numFmtId="168" fontId="2" fillId="0" borderId="0" xfId="2" applyNumberFormat="1" applyFont="1" applyBorder="1" applyAlignment="1">
      <alignment horizontal="center"/>
    </xf>
    <xf numFmtId="168" fontId="2" fillId="0" borderId="0" xfId="2" applyNumberFormat="1" applyFont="1" applyBorder="1" applyAlignment="1">
      <alignment horizontal="center" vertical="center" wrapText="1"/>
    </xf>
    <xf numFmtId="168" fontId="0" fillId="0" borderId="0" xfId="2" applyNumberFormat="1" applyFont="1" applyFill="1"/>
    <xf numFmtId="168" fontId="0" fillId="0" borderId="0" xfId="0" applyNumberFormat="1"/>
    <xf numFmtId="168" fontId="0" fillId="0" borderId="0" xfId="2" applyNumberFormat="1" applyFont="1" applyBorder="1" applyAlignment="1">
      <alignment horizontal="left" indent="1"/>
    </xf>
    <xf numFmtId="167" fontId="2" fillId="0" borderId="1" xfId="2" applyNumberFormat="1" applyFont="1" applyBorder="1" applyAlignment="1">
      <alignment horizontal="center"/>
    </xf>
    <xf numFmtId="167" fontId="0" fillId="0" borderId="2" xfId="2" applyNumberFormat="1" applyFont="1" applyBorder="1"/>
    <xf numFmtId="0" fontId="2" fillId="0" borderId="0" xfId="15" applyFont="1" applyAlignment="1">
      <alignment horizontal="center"/>
    </xf>
    <xf numFmtId="0" fontId="5" fillId="0" borderId="0" xfId="15" applyFont="1" applyAlignment="1">
      <alignment horizontal="center"/>
    </xf>
    <xf numFmtId="0" fontId="3" fillId="0" borderId="0" xfId="15" applyFont="1" applyFill="1" applyBorder="1" applyAlignment="1">
      <alignment horizontal="left" indent="1"/>
    </xf>
    <xf numFmtId="167" fontId="2" fillId="0" borderId="2" xfId="2" applyNumberFormat="1" applyFont="1" applyBorder="1" applyAlignment="1">
      <alignment horizontal="center" vertical="center" wrapText="1"/>
    </xf>
    <xf numFmtId="0" fontId="2" fillId="0" borderId="0" xfId="15" applyFont="1" applyBorder="1"/>
    <xf numFmtId="0" fontId="2" fillId="0" borderId="0" xfId="0" applyFont="1" applyBorder="1" applyAlignment="1">
      <alignment horizontal="left" vertical="center" wrapText="1" indent="1"/>
    </xf>
    <xf numFmtId="0" fontId="2" fillId="0" borderId="0" xfId="0" applyFont="1" applyBorder="1" applyAlignment="1">
      <alignment horizontal="left" indent="1"/>
    </xf>
    <xf numFmtId="169" fontId="0" fillId="0" borderId="0" xfId="0" applyNumberFormat="1"/>
    <xf numFmtId="169" fontId="0" fillId="0" borderId="2" xfId="2" applyNumberFormat="1" applyFont="1" applyBorder="1"/>
    <xf numFmtId="169" fontId="0" fillId="0" borderId="0" xfId="2" applyNumberFormat="1" applyFont="1" applyBorder="1"/>
    <xf numFmtId="169" fontId="2" fillId="0" borderId="1" xfId="2" applyNumberFormat="1" applyFont="1" applyBorder="1" applyAlignment="1">
      <alignment horizontal="center"/>
    </xf>
    <xf numFmtId="168" fontId="2" fillId="0" borderId="0" xfId="2" applyNumberFormat="1" applyFont="1" applyFill="1" applyBorder="1"/>
    <xf numFmtId="0" fontId="0" fillId="0" borderId="0" xfId="0" applyFill="1"/>
    <xf numFmtId="168" fontId="0" fillId="0" borderId="0" xfId="2" applyNumberFormat="1" applyFont="1" applyFill="1" applyBorder="1"/>
    <xf numFmtId="169" fontId="2" fillId="0" borderId="0" xfId="2" applyNumberFormat="1" applyFont="1" applyFill="1" applyBorder="1" applyAlignment="1">
      <alignment horizontal="center"/>
    </xf>
    <xf numFmtId="168" fontId="2" fillId="0" borderId="1" xfId="2" applyNumberFormat="1" applyFont="1" applyBorder="1" applyAlignment="1">
      <alignment horizontal="center" vertical="center" wrapText="1"/>
    </xf>
    <xf numFmtId="168" fontId="2" fillId="0" borderId="0" xfId="8" applyNumberFormat="1" applyFont="1" applyFill="1" applyBorder="1"/>
    <xf numFmtId="0" fontId="3" fillId="0" borderId="0" xfId="13" applyFont="1" applyFill="1" applyBorder="1" applyAlignment="1">
      <alignment horizontal="left" indent="1"/>
    </xf>
    <xf numFmtId="168" fontId="2" fillId="0" borderId="0" xfId="2" applyNumberFormat="1" applyFont="1" applyBorder="1" applyAlignment="1">
      <alignment horizontal="left" vertical="justify"/>
    </xf>
    <xf numFmtId="167" fontId="0" fillId="0" borderId="0" xfId="2" applyNumberFormat="1" applyFont="1" applyFill="1" applyBorder="1"/>
    <xf numFmtId="170" fontId="2" fillId="0" borderId="0" xfId="15" applyNumberFormat="1" applyFont="1" applyBorder="1"/>
    <xf numFmtId="170" fontId="2" fillId="0" borderId="0" xfId="0" applyNumberFormat="1" applyFont="1" applyBorder="1" applyAlignment="1">
      <alignment horizontal="left" indent="1"/>
    </xf>
    <xf numFmtId="170" fontId="4" fillId="0" borderId="0" xfId="8" applyNumberFormat="1" applyFont="1" applyBorder="1" applyAlignment="1">
      <alignment horizontal="left" indent="2"/>
    </xf>
    <xf numFmtId="170" fontId="4" fillId="0" borderId="0" xfId="8" applyNumberFormat="1" applyFont="1" applyBorder="1" applyAlignment="1">
      <alignment horizontal="left" indent="3"/>
    </xf>
    <xf numFmtId="170" fontId="3" fillId="0" borderId="0" xfId="15" applyNumberFormat="1" applyFont="1" applyFill="1" applyBorder="1" applyAlignment="1">
      <alignment horizontal="left" indent="1"/>
    </xf>
    <xf numFmtId="170" fontId="2" fillId="0" borderId="0" xfId="15" applyNumberFormat="1" applyFont="1" applyAlignment="1">
      <alignment horizontal="center"/>
    </xf>
    <xf numFmtId="170" fontId="2" fillId="0" borderId="2" xfId="2" applyNumberFormat="1" applyFont="1" applyBorder="1" applyAlignment="1">
      <alignment horizontal="center" vertical="center" wrapText="1"/>
    </xf>
    <xf numFmtId="170" fontId="2" fillId="0" borderId="1" xfId="2" applyNumberFormat="1" applyFont="1" applyBorder="1" applyAlignment="1">
      <alignment horizontal="center"/>
    </xf>
    <xf numFmtId="170" fontId="2" fillId="0" borderId="2" xfId="2" applyNumberFormat="1" applyFont="1" applyBorder="1" applyAlignment="1">
      <alignment horizontal="center"/>
    </xf>
    <xf numFmtId="170" fontId="2" fillId="0" borderId="0" xfId="2" applyNumberFormat="1" applyFont="1" applyBorder="1"/>
    <xf numFmtId="170" fontId="2" fillId="0" borderId="0" xfId="2" applyNumberFormat="1" applyFont="1" applyBorder="1" applyAlignment="1">
      <alignment horizontal="left" indent="1"/>
    </xf>
    <xf numFmtId="170" fontId="0" fillId="0" borderId="0" xfId="2" applyNumberFormat="1" applyFont="1" applyBorder="1" applyAlignment="1">
      <alignment horizontal="left" indent="2"/>
    </xf>
    <xf numFmtId="169" fontId="0" fillId="0" borderId="0" xfId="0" applyNumberFormat="1" applyFill="1"/>
    <xf numFmtId="0" fontId="2" fillId="0" borderId="0" xfId="0" applyFont="1" applyFill="1" applyBorder="1" applyAlignment="1"/>
    <xf numFmtId="0" fontId="2" fillId="0" borderId="0" xfId="0" applyFont="1" applyFill="1"/>
    <xf numFmtId="170" fontId="0" fillId="0" borderId="0" xfId="0" applyNumberFormat="1" applyFill="1" applyBorder="1"/>
    <xf numFmtId="0" fontId="2" fillId="0" borderId="0" xfId="0" applyFont="1" applyFill="1" applyBorder="1" applyAlignment="1">
      <alignment horizontal="left" indent="1"/>
    </xf>
    <xf numFmtId="168" fontId="0" fillId="0" borderId="0" xfId="2" applyNumberFormat="1" applyFont="1" applyFill="1" applyBorder="1" applyAlignment="1">
      <alignment horizontal="left" indent="2"/>
    </xf>
    <xf numFmtId="168" fontId="0" fillId="0" borderId="0" xfId="2" applyNumberFormat="1" applyFont="1" applyFill="1" applyBorder="1" applyAlignment="1">
      <alignment horizontal="left" indent="1"/>
    </xf>
    <xf numFmtId="169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Fill="1" applyBorder="1" applyAlignment="1">
      <alignment horizontal="left" indent="3"/>
    </xf>
    <xf numFmtId="0" fontId="0" fillId="0" borderId="0" xfId="0" applyFill="1" applyBorder="1"/>
    <xf numFmtId="168" fontId="4" fillId="0" borderId="0" xfId="8" applyNumberFormat="1" applyFont="1" applyFill="1" applyBorder="1" applyAlignment="1">
      <alignment horizontal="left" indent="2"/>
    </xf>
    <xf numFmtId="168" fontId="4" fillId="0" borderId="0" xfId="8" applyNumberFormat="1" applyFont="1" applyFill="1" applyBorder="1" applyAlignment="1">
      <alignment horizontal="left" indent="3"/>
    </xf>
    <xf numFmtId="0" fontId="2" fillId="0" borderId="0" xfId="0" applyFont="1" applyFill="1" applyBorder="1" applyAlignment="1">
      <alignment horizontal="left" vertical="center" wrapText="1" indent="1"/>
    </xf>
    <xf numFmtId="167" fontId="2" fillId="0" borderId="0" xfId="2" applyNumberFormat="1" applyFont="1" applyFill="1" applyBorder="1"/>
    <xf numFmtId="0" fontId="2" fillId="0" borderId="0" xfId="0" applyFont="1" applyBorder="1" applyAlignment="1">
      <alignment vertical="center" wrapText="1"/>
    </xf>
    <xf numFmtId="168" fontId="4" fillId="0" borderId="0" xfId="2" applyNumberFormat="1" applyFont="1" applyFill="1" applyBorder="1"/>
    <xf numFmtId="167" fontId="4" fillId="0" borderId="0" xfId="2" applyNumberFormat="1" applyFont="1" applyFill="1" applyBorder="1"/>
    <xf numFmtId="0" fontId="1" fillId="0" borderId="0" xfId="13" applyFill="1"/>
    <xf numFmtId="0" fontId="2" fillId="0" borderId="1" xfId="13" applyFont="1" applyFill="1" applyBorder="1" applyAlignment="1">
      <alignment horizontal="center" vertical="justify"/>
    </xf>
    <xf numFmtId="169" fontId="2" fillId="0" borderId="1" xfId="13" applyNumberFormat="1" applyFont="1" applyFill="1" applyBorder="1" applyAlignment="1">
      <alignment horizontal="center" vertical="justify"/>
    </xf>
    <xf numFmtId="168" fontId="2" fillId="0" borderId="0" xfId="8" applyNumberFormat="1" applyFont="1" applyFill="1" applyBorder="1" applyAlignment="1">
      <alignment horizontal="left"/>
    </xf>
    <xf numFmtId="168" fontId="2" fillId="0" borderId="0" xfId="8" applyNumberFormat="1" applyFont="1" applyFill="1" applyBorder="1" applyAlignment="1">
      <alignment horizontal="left" indent="1"/>
    </xf>
    <xf numFmtId="0" fontId="2" fillId="0" borderId="0" xfId="13" applyFont="1" applyFill="1"/>
    <xf numFmtId="169" fontId="1" fillId="0" borderId="0" xfId="13" applyNumberFormat="1" applyFill="1"/>
    <xf numFmtId="168" fontId="2" fillId="0" borderId="0" xfId="11" applyNumberFormat="1" applyFont="1" applyFill="1" applyBorder="1"/>
    <xf numFmtId="168" fontId="1" fillId="0" borderId="0" xfId="8" applyNumberFormat="1" applyFill="1"/>
    <xf numFmtId="169" fontId="1" fillId="0" borderId="0" xfId="8" applyNumberFormat="1" applyFill="1"/>
    <xf numFmtId="167" fontId="1" fillId="0" borderId="0" xfId="8" applyNumberFormat="1" applyFill="1"/>
    <xf numFmtId="168" fontId="2" fillId="0" borderId="0" xfId="8" applyNumberFormat="1" applyFont="1" applyFill="1" applyAlignment="1">
      <alignment horizontal="center"/>
    </xf>
    <xf numFmtId="167" fontId="1" fillId="0" borderId="0" xfId="13" applyNumberFormat="1" applyFill="1"/>
    <xf numFmtId="0" fontId="2" fillId="0" borderId="0" xfId="13" applyFont="1" applyFill="1" applyAlignment="1">
      <alignment horizontal="center"/>
    </xf>
    <xf numFmtId="168" fontId="2" fillId="0" borderId="0" xfId="0" applyNumberFormat="1" applyFont="1" applyFill="1" applyBorder="1"/>
    <xf numFmtId="169" fontId="2" fillId="0" borderId="1" xfId="2" applyNumberFormat="1" applyFont="1" applyFill="1" applyBorder="1" applyAlignment="1">
      <alignment horizontal="center"/>
    </xf>
    <xf numFmtId="168" fontId="0" fillId="0" borderId="0" xfId="0" applyNumberFormat="1" applyFill="1"/>
    <xf numFmtId="167" fontId="2" fillId="0" borderId="1" xfId="2" applyNumberFormat="1" applyFont="1" applyFill="1" applyBorder="1" applyAlignment="1">
      <alignment horizontal="center"/>
    </xf>
    <xf numFmtId="169" fontId="0" fillId="0" borderId="2" xfId="2" applyNumberFormat="1" applyFont="1" applyFill="1" applyBorder="1"/>
    <xf numFmtId="167" fontId="2" fillId="0" borderId="0" xfId="2" applyNumberFormat="1" applyFont="1" applyFill="1" applyBorder="1" applyAlignment="1">
      <alignment horizontal="right"/>
    </xf>
    <xf numFmtId="168" fontId="2" fillId="0" borderId="0" xfId="2" applyNumberFormat="1" applyFont="1" applyFill="1" applyBorder="1" applyAlignment="1">
      <alignment horizontal="right"/>
    </xf>
    <xf numFmtId="167" fontId="0" fillId="0" borderId="0" xfId="2" applyNumberFormat="1" applyFont="1" applyFill="1" applyBorder="1" applyAlignment="1">
      <alignment horizontal="right"/>
    </xf>
    <xf numFmtId="167" fontId="4" fillId="0" borderId="0" xfId="2" applyNumberFormat="1" applyFont="1" applyFill="1" applyBorder="1" applyAlignment="1">
      <alignment horizontal="right"/>
    </xf>
    <xf numFmtId="168" fontId="4" fillId="0" borderId="0" xfId="2" applyNumberFormat="1" applyFont="1" applyFill="1" applyBorder="1" applyAlignment="1">
      <alignment horizontal="right"/>
    </xf>
    <xf numFmtId="168" fontId="2" fillId="0" borderId="0" xfId="2" applyNumberFormat="1" applyFont="1" applyBorder="1" applyAlignment="1">
      <alignment horizontal="right" vertical="justify"/>
    </xf>
    <xf numFmtId="168" fontId="2" fillId="0" borderId="0" xfId="2" applyNumberFormat="1" applyFont="1" applyBorder="1" applyAlignment="1">
      <alignment horizontal="right"/>
    </xf>
    <xf numFmtId="167" fontId="0" fillId="0" borderId="0" xfId="2" applyNumberFormat="1" applyFont="1" applyFill="1" applyAlignment="1">
      <alignment horizontal="right"/>
    </xf>
    <xf numFmtId="167" fontId="2" fillId="0" borderId="0" xfId="2" applyNumberFormat="1" applyFont="1" applyBorder="1" applyAlignment="1">
      <alignment horizontal="right"/>
    </xf>
    <xf numFmtId="167" fontId="4" fillId="0" borderId="0" xfId="2" applyNumberFormat="1" applyFont="1" applyBorder="1" applyAlignment="1">
      <alignment horizontal="right"/>
    </xf>
    <xf numFmtId="167" fontId="0" fillId="0" borderId="0" xfId="2" applyNumberFormat="1" applyFont="1" applyFill="1"/>
    <xf numFmtId="168" fontId="2" fillId="0" borderId="0" xfId="2" applyNumberFormat="1" applyFont="1" applyFill="1" applyBorder="1" applyAlignment="1">
      <alignment horizontal="left" indent="1"/>
    </xf>
    <xf numFmtId="168" fontId="2" fillId="0" borderId="0" xfId="2" applyNumberFormat="1" applyFont="1" applyFill="1"/>
    <xf numFmtId="168" fontId="4" fillId="0" borderId="0" xfId="2" applyNumberFormat="1" applyFont="1" applyFill="1" applyBorder="1" applyAlignment="1">
      <alignment horizontal="left" indent="1"/>
    </xf>
    <xf numFmtId="168" fontId="4" fillId="0" borderId="0" xfId="2" applyNumberFormat="1" applyFont="1" applyFill="1"/>
    <xf numFmtId="167" fontId="4" fillId="0" borderId="0" xfId="2" applyNumberFormat="1" applyFont="1" applyFill="1"/>
    <xf numFmtId="168" fontId="0" fillId="0" borderId="0" xfId="2" applyNumberFormat="1" applyFont="1" applyBorder="1" applyAlignment="1">
      <alignment horizontal="left" indent="2"/>
    </xf>
    <xf numFmtId="170" fontId="2" fillId="0" borderId="0" xfId="15" applyNumberFormat="1" applyFont="1" applyBorder="1" applyAlignment="1">
      <alignment horizontal="left" indent="1"/>
    </xf>
    <xf numFmtId="170" fontId="2" fillId="0" borderId="0" xfId="2" applyNumberFormat="1" applyFont="1" applyBorder="1" applyAlignment="1">
      <alignment horizontal="left" vertical="justify"/>
    </xf>
    <xf numFmtId="167" fontId="4" fillId="0" borderId="0" xfId="2" applyNumberFormat="1" applyFont="1"/>
    <xf numFmtId="168" fontId="4" fillId="0" borderId="0" xfId="2" applyNumberFormat="1" applyFont="1" applyFill="1" applyAlignment="1">
      <alignment horizontal="right"/>
    </xf>
    <xf numFmtId="168" fontId="9" fillId="2" borderId="0" xfId="2" applyNumberFormat="1" applyFont="1" applyFill="1" applyBorder="1" applyAlignment="1">
      <alignment horizontal="right"/>
    </xf>
    <xf numFmtId="167" fontId="9" fillId="2" borderId="0" xfId="2" applyNumberFormat="1" applyFont="1" applyFill="1" applyBorder="1" applyAlignment="1">
      <alignment horizontal="right"/>
    </xf>
    <xf numFmtId="167" fontId="2" fillId="0" borderId="0" xfId="2" applyNumberFormat="1" applyFont="1"/>
    <xf numFmtId="167" fontId="2" fillId="3" borderId="0" xfId="2" applyNumberFormat="1" applyFont="1" applyFill="1"/>
    <xf numFmtId="0" fontId="11" fillId="0" borderId="2" xfId="13" applyFont="1" applyFill="1" applyBorder="1"/>
    <xf numFmtId="168" fontId="11" fillId="0" borderId="2" xfId="13" applyNumberFormat="1" applyFont="1" applyFill="1" applyBorder="1"/>
    <xf numFmtId="169" fontId="11" fillId="0" borderId="2" xfId="13" applyNumberFormat="1" applyFont="1" applyFill="1" applyBorder="1"/>
    <xf numFmtId="168" fontId="11" fillId="0" borderId="0" xfId="2" applyNumberFormat="1" applyFont="1" applyFill="1"/>
    <xf numFmtId="168" fontId="11" fillId="0" borderId="0" xfId="8" applyNumberFormat="1" applyFont="1" applyFill="1" applyBorder="1" applyAlignment="1">
      <alignment horizontal="left" indent="2"/>
    </xf>
    <xf numFmtId="0" fontId="11" fillId="0" borderId="0" xfId="13" applyFont="1" applyFill="1"/>
    <xf numFmtId="169" fontId="11" fillId="0" borderId="0" xfId="8" applyNumberFormat="1" applyFont="1" applyFill="1" applyBorder="1"/>
    <xf numFmtId="168" fontId="11" fillId="0" borderId="0" xfId="8" applyNumberFormat="1" applyFont="1" applyFill="1" applyBorder="1"/>
    <xf numFmtId="167" fontId="11" fillId="0" borderId="0" xfId="8" applyNumberFormat="1" applyFont="1" applyFill="1" applyBorder="1"/>
    <xf numFmtId="168" fontId="11" fillId="0" borderId="0" xfId="8" applyNumberFormat="1" applyFont="1" applyFill="1"/>
    <xf numFmtId="169" fontId="11" fillId="0" borderId="0" xfId="8" applyNumberFormat="1" applyFont="1" applyFill="1"/>
    <xf numFmtId="167" fontId="11" fillId="0" borderId="0" xfId="8" applyNumberFormat="1" applyFont="1" applyFill="1"/>
    <xf numFmtId="169" fontId="11" fillId="0" borderId="0" xfId="13" applyNumberFormat="1" applyFont="1" applyFill="1"/>
    <xf numFmtId="168" fontId="11" fillId="0" borderId="2" xfId="8" applyNumberFormat="1" applyFont="1" applyFill="1" applyBorder="1"/>
    <xf numFmtId="169" fontId="11" fillId="0" borderId="2" xfId="8" applyNumberFormat="1" applyFont="1" applyFill="1" applyBorder="1"/>
    <xf numFmtId="167" fontId="11" fillId="0" borderId="0" xfId="13" applyNumberFormat="1" applyFont="1" applyFill="1"/>
    <xf numFmtId="0" fontId="11" fillId="0" borderId="0" xfId="15" applyFont="1"/>
    <xf numFmtId="0" fontId="11" fillId="0" borderId="2" xfId="15" applyFont="1" applyBorder="1"/>
    <xf numFmtId="168" fontId="11" fillId="0" borderId="0" xfId="2" applyNumberFormat="1" applyFont="1" applyBorder="1"/>
    <xf numFmtId="168" fontId="11" fillId="0" borderId="0" xfId="2" applyNumberFormat="1" applyFont="1"/>
    <xf numFmtId="0" fontId="11" fillId="0" borderId="0" xfId="15" applyFont="1" applyBorder="1"/>
    <xf numFmtId="168" fontId="11" fillId="0" borderId="0" xfId="2" applyNumberFormat="1" applyFont="1" applyBorder="1" applyAlignment="1">
      <alignment horizontal="right"/>
    </xf>
    <xf numFmtId="167" fontId="11" fillId="0" borderId="2" xfId="2" applyNumberFormat="1" applyFont="1" applyBorder="1"/>
    <xf numFmtId="170" fontId="11" fillId="0" borderId="0" xfId="15" applyNumberFormat="1" applyFont="1" applyBorder="1"/>
    <xf numFmtId="167" fontId="11" fillId="0" borderId="0" xfId="2" applyNumberFormat="1" applyFont="1"/>
    <xf numFmtId="170" fontId="11" fillId="0" borderId="0" xfId="2" applyNumberFormat="1" applyFont="1" applyBorder="1" applyAlignment="1">
      <alignment horizontal="left" indent="2"/>
    </xf>
    <xf numFmtId="170" fontId="11" fillId="0" borderId="0" xfId="2" applyNumberFormat="1" applyFont="1" applyBorder="1" applyAlignment="1">
      <alignment horizontal="left" indent="3"/>
    </xf>
    <xf numFmtId="170" fontId="11" fillId="0" borderId="0" xfId="15" applyNumberFormat="1" applyFont="1" applyAlignment="1">
      <alignment horizontal="left" indent="1"/>
    </xf>
    <xf numFmtId="170" fontId="11" fillId="0" borderId="0" xfId="15" applyNumberFormat="1" applyFont="1"/>
    <xf numFmtId="167" fontId="2" fillId="0" borderId="1" xfId="6" applyNumberFormat="1" applyFont="1" applyBorder="1" applyAlignment="1">
      <alignment horizontal="center"/>
    </xf>
    <xf numFmtId="169" fontId="2" fillId="0" borderId="1" xfId="6" applyNumberFormat="1" applyFont="1" applyBorder="1" applyAlignment="1">
      <alignment horizontal="center"/>
    </xf>
    <xf numFmtId="167" fontId="2" fillId="0" borderId="1" xfId="6" applyNumberFormat="1" applyFont="1" applyFill="1" applyBorder="1" applyAlignment="1">
      <alignment horizontal="center"/>
    </xf>
    <xf numFmtId="169" fontId="2" fillId="0" borderId="1" xfId="6" applyNumberFormat="1" applyFont="1" applyFill="1" applyBorder="1" applyAlignment="1">
      <alignment horizontal="center"/>
    </xf>
    <xf numFmtId="167" fontId="0" fillId="0" borderId="2" xfId="6" applyNumberFormat="1" applyFont="1" applyBorder="1"/>
    <xf numFmtId="169" fontId="0" fillId="0" borderId="2" xfId="6" applyNumberFormat="1" applyFont="1" applyBorder="1"/>
    <xf numFmtId="169" fontId="0" fillId="0" borderId="2" xfId="6" applyNumberFormat="1" applyFont="1" applyFill="1" applyBorder="1"/>
    <xf numFmtId="167" fontId="2" fillId="0" borderId="0" xfId="6" applyNumberFormat="1" applyFont="1" applyFill="1" applyBorder="1" applyAlignment="1">
      <alignment horizontal="left" indent="1"/>
    </xf>
    <xf numFmtId="168" fontId="2" fillId="0" borderId="0" xfId="6" applyNumberFormat="1" applyFont="1" applyFill="1" applyBorder="1" applyAlignment="1">
      <alignment horizontal="right"/>
    </xf>
    <xf numFmtId="167" fontId="2" fillId="0" borderId="0" xfId="6" applyNumberFormat="1" applyFont="1" applyFill="1" applyBorder="1" applyAlignment="1">
      <alignment horizontal="right"/>
    </xf>
    <xf numFmtId="168" fontId="2" fillId="0" borderId="0" xfId="6" applyNumberFormat="1" applyFont="1" applyFill="1" applyBorder="1"/>
    <xf numFmtId="167" fontId="2" fillId="0" borderId="0" xfId="6" applyNumberFormat="1" applyFont="1" applyFill="1" applyBorder="1"/>
    <xf numFmtId="168" fontId="0" fillId="0" borderId="0" xfId="6" applyNumberFormat="1" applyFont="1"/>
    <xf numFmtId="168" fontId="0" fillId="0" borderId="0" xfId="6" applyNumberFormat="1" applyFont="1" applyFill="1"/>
    <xf numFmtId="167" fontId="0" fillId="0" borderId="0" xfId="6" applyNumberFormat="1" applyFont="1" applyFill="1"/>
    <xf numFmtId="168" fontId="0" fillId="0" borderId="0" xfId="6" applyNumberFormat="1" applyFont="1" applyFill="1" applyBorder="1" applyAlignment="1">
      <alignment horizontal="left" indent="2"/>
    </xf>
    <xf numFmtId="168" fontId="4" fillId="0" borderId="0" xfId="6" applyNumberFormat="1" applyFont="1" applyFill="1" applyBorder="1" applyAlignment="1">
      <alignment horizontal="right"/>
    </xf>
    <xf numFmtId="167" fontId="0" fillId="0" borderId="0" xfId="6" applyNumberFormat="1" applyFont="1" applyFill="1" applyBorder="1" applyAlignment="1">
      <alignment horizontal="right"/>
    </xf>
    <xf numFmtId="167" fontId="4" fillId="0" borderId="0" xfId="6" applyNumberFormat="1" applyFont="1" applyFill="1" applyBorder="1" applyAlignment="1">
      <alignment horizontal="right"/>
    </xf>
    <xf numFmtId="168" fontId="0" fillId="0" borderId="0" xfId="6" applyNumberFormat="1" applyFont="1" applyBorder="1" applyAlignment="1">
      <alignment horizontal="left" indent="2"/>
    </xf>
    <xf numFmtId="168" fontId="4" fillId="0" borderId="0" xfId="6" applyNumberFormat="1" applyFont="1" applyFill="1" applyBorder="1"/>
    <xf numFmtId="167" fontId="0" fillId="0" borderId="0" xfId="6" applyNumberFormat="1" applyFont="1" applyFill="1" applyBorder="1"/>
    <xf numFmtId="168" fontId="0" fillId="0" borderId="0" xfId="6" applyNumberFormat="1" applyFont="1" applyFill="1" applyBorder="1" applyAlignment="1">
      <alignment horizontal="left" indent="3"/>
    </xf>
    <xf numFmtId="168" fontId="4" fillId="0" borderId="0" xfId="6" applyNumberFormat="1" applyFont="1"/>
    <xf numFmtId="168" fontId="0" fillId="0" borderId="0" xfId="6" applyNumberFormat="1" applyFont="1" applyFill="1" applyBorder="1"/>
    <xf numFmtId="167" fontId="0" fillId="0" borderId="0" xfId="6" applyNumberFormat="1" applyFont="1" applyFill="1" applyAlignment="1">
      <alignment horizontal="right"/>
    </xf>
    <xf numFmtId="168" fontId="0" fillId="0" borderId="0" xfId="6" applyNumberFormat="1" applyFont="1" applyFill="1" applyBorder="1" applyAlignment="1">
      <alignment horizontal="left" indent="1"/>
    </xf>
    <xf numFmtId="0" fontId="3" fillId="0" borderId="0" xfId="16" applyFont="1" applyFill="1" applyBorder="1" applyAlignment="1">
      <alignment horizontal="left" indent="1"/>
    </xf>
    <xf numFmtId="168" fontId="9" fillId="2" borderId="0" xfId="6" applyNumberFormat="1" applyFont="1" applyFill="1" applyBorder="1" applyAlignment="1">
      <alignment horizontal="right"/>
    </xf>
    <xf numFmtId="167" fontId="9" fillId="2" borderId="0" xfId="6" applyNumberFormat="1" applyFont="1" applyFill="1" applyBorder="1" applyAlignment="1">
      <alignment horizontal="right"/>
    </xf>
    <xf numFmtId="169" fontId="0" fillId="0" borderId="0" xfId="6" applyNumberFormat="1" applyFont="1" applyBorder="1"/>
    <xf numFmtId="0" fontId="2" fillId="0" borderId="0" xfId="14" applyFont="1" applyFill="1" applyAlignment="1">
      <alignment horizontal="center"/>
    </xf>
    <xf numFmtId="0" fontId="11" fillId="0" borderId="0" xfId="14" applyFill="1"/>
    <xf numFmtId="0" fontId="2" fillId="0" borderId="1" xfId="14" applyFont="1" applyFill="1" applyBorder="1" applyAlignment="1">
      <alignment horizontal="center" vertical="justify"/>
    </xf>
    <xf numFmtId="169" fontId="2" fillId="0" borderId="1" xfId="14" applyNumberFormat="1" applyFont="1" applyFill="1" applyBorder="1" applyAlignment="1">
      <alignment horizontal="center" vertical="justify"/>
    </xf>
    <xf numFmtId="0" fontId="11" fillId="0" borderId="2" xfId="14" applyFont="1" applyFill="1" applyBorder="1"/>
    <xf numFmtId="168" fontId="11" fillId="0" borderId="2" xfId="14" applyNumberFormat="1" applyFont="1" applyFill="1" applyBorder="1"/>
    <xf numFmtId="169" fontId="11" fillId="0" borderId="2" xfId="14" applyNumberFormat="1" applyFont="1" applyFill="1" applyBorder="1"/>
    <xf numFmtId="168" fontId="2" fillId="0" borderId="0" xfId="6" applyNumberFormat="1" applyFont="1" applyFill="1" applyBorder="1" applyAlignment="1">
      <alignment horizontal="left" indent="1"/>
    </xf>
    <xf numFmtId="168" fontId="2" fillId="0" borderId="0" xfId="10" applyNumberFormat="1" applyFont="1" applyFill="1" applyBorder="1" applyAlignment="1">
      <alignment horizontal="left"/>
    </xf>
    <xf numFmtId="168" fontId="2" fillId="0" borderId="0" xfId="10" applyNumberFormat="1" applyFont="1" applyFill="1" applyBorder="1"/>
    <xf numFmtId="168" fontId="2" fillId="0" borderId="0" xfId="6" applyNumberFormat="1" applyFont="1" applyFill="1"/>
    <xf numFmtId="168" fontId="11" fillId="0" borderId="0" xfId="6" applyNumberFormat="1" applyFont="1" applyFill="1"/>
    <xf numFmtId="0" fontId="2" fillId="0" borderId="0" xfId="14" applyFont="1" applyFill="1"/>
    <xf numFmtId="168" fontId="2" fillId="0" borderId="0" xfId="10" applyNumberFormat="1" applyFont="1" applyFill="1" applyBorder="1" applyAlignment="1">
      <alignment horizontal="left" indent="1"/>
    </xf>
    <xf numFmtId="168" fontId="11" fillId="0" borderId="0" xfId="10" applyNumberFormat="1" applyFont="1" applyFill="1" applyBorder="1" applyAlignment="1">
      <alignment horizontal="left" indent="1"/>
    </xf>
    <xf numFmtId="167" fontId="4" fillId="0" borderId="0" xfId="6" applyNumberFormat="1" applyFont="1" applyFill="1" applyBorder="1"/>
    <xf numFmtId="168" fontId="11" fillId="0" borderId="0" xfId="10" applyNumberFormat="1" applyFont="1" applyFill="1" applyBorder="1" applyAlignment="1">
      <alignment horizontal="left" indent="2"/>
    </xf>
    <xf numFmtId="168" fontId="4" fillId="0" borderId="0" xfId="6" applyNumberFormat="1" applyFont="1" applyFill="1"/>
    <xf numFmtId="168" fontId="4" fillId="0" borderId="0" xfId="6" applyNumberFormat="1" applyFont="1" applyFill="1" applyBorder="1" applyAlignment="1">
      <alignment horizontal="left" indent="1"/>
    </xf>
    <xf numFmtId="0" fontId="11" fillId="0" borderId="0" xfId="14" applyFont="1" applyFill="1"/>
    <xf numFmtId="167" fontId="4" fillId="0" borderId="0" xfId="6" applyNumberFormat="1" applyFont="1" applyFill="1"/>
    <xf numFmtId="167" fontId="2" fillId="0" borderId="0" xfId="10" applyNumberFormat="1" applyFont="1" applyFill="1" applyBorder="1" applyAlignment="1">
      <alignment horizontal="left" indent="1"/>
    </xf>
    <xf numFmtId="168" fontId="4" fillId="0" borderId="0" xfId="10" applyNumberFormat="1" applyFont="1" applyFill="1" applyBorder="1" applyAlignment="1">
      <alignment horizontal="left" indent="1"/>
    </xf>
    <xf numFmtId="168" fontId="4" fillId="0" borderId="0" xfId="10" applyNumberFormat="1" applyFont="1" applyFill="1" applyBorder="1" applyAlignment="1">
      <alignment horizontal="left" indent="2"/>
    </xf>
    <xf numFmtId="168" fontId="4" fillId="0" borderId="0" xfId="10" applyNumberFormat="1" applyFont="1" applyFill="1" applyBorder="1" applyAlignment="1">
      <alignment horizontal="left" indent="3"/>
    </xf>
    <xf numFmtId="169" fontId="11" fillId="0" borderId="0" xfId="10" applyNumberFormat="1" applyFont="1" applyFill="1" applyBorder="1"/>
    <xf numFmtId="168" fontId="11" fillId="0" borderId="0" xfId="10" applyNumberFormat="1" applyFont="1" applyFill="1" applyBorder="1"/>
    <xf numFmtId="167" fontId="11" fillId="0" borderId="0" xfId="10" applyNumberFormat="1" applyFont="1" applyFill="1" applyBorder="1"/>
    <xf numFmtId="168" fontId="11" fillId="0" borderId="0" xfId="10" applyNumberFormat="1" applyFont="1" applyFill="1"/>
    <xf numFmtId="169" fontId="11" fillId="0" borderId="0" xfId="10" applyNumberFormat="1" applyFont="1" applyFill="1"/>
    <xf numFmtId="167" fontId="11" fillId="0" borderId="0" xfId="10" applyNumberFormat="1" applyFont="1" applyFill="1"/>
    <xf numFmtId="169" fontId="11" fillId="0" borderId="0" xfId="14" applyNumberFormat="1" applyFont="1" applyFill="1"/>
    <xf numFmtId="0" fontId="3" fillId="0" borderId="0" xfId="14" applyFont="1" applyFill="1" applyBorder="1" applyAlignment="1">
      <alignment horizontal="left" indent="1"/>
    </xf>
    <xf numFmtId="168" fontId="2" fillId="0" borderId="0" xfId="10" applyNumberFormat="1" applyFont="1" applyFill="1" applyAlignment="1">
      <alignment horizontal="center"/>
    </xf>
    <xf numFmtId="168" fontId="11" fillId="0" borderId="2" xfId="10" applyNumberFormat="1" applyFont="1" applyFill="1" applyBorder="1"/>
    <xf numFmtId="169" fontId="11" fillId="0" borderId="2" xfId="10" applyNumberFormat="1" applyFont="1" applyFill="1" applyBorder="1"/>
    <xf numFmtId="167" fontId="11" fillId="0" borderId="0" xfId="14" applyNumberFormat="1" applyFont="1" applyFill="1"/>
    <xf numFmtId="167" fontId="11" fillId="0" borderId="0" xfId="10" applyNumberFormat="1" applyFill="1"/>
    <xf numFmtId="169" fontId="11" fillId="0" borderId="0" xfId="10" applyNumberFormat="1" applyFill="1"/>
    <xf numFmtId="167" fontId="11" fillId="0" borderId="0" xfId="14" applyNumberFormat="1" applyFill="1"/>
    <xf numFmtId="169" fontId="11" fillId="0" borderId="0" xfId="14" applyNumberFormat="1" applyFill="1"/>
    <xf numFmtId="168" fontId="11" fillId="0" borderId="0" xfId="10" applyNumberFormat="1" applyFill="1"/>
    <xf numFmtId="0" fontId="2" fillId="0" borderId="0" xfId="16" applyFont="1" applyAlignment="1">
      <alignment horizontal="center"/>
    </xf>
    <xf numFmtId="0" fontId="11" fillId="0" borderId="0" xfId="16" applyFont="1"/>
    <xf numFmtId="0" fontId="5" fillId="0" borderId="0" xfId="16" applyFont="1" applyAlignment="1">
      <alignment horizontal="center"/>
    </xf>
    <xf numFmtId="168" fontId="2" fillId="0" borderId="0" xfId="6" applyNumberFormat="1" applyFont="1" applyBorder="1" applyAlignment="1">
      <alignment horizontal="center"/>
    </xf>
    <xf numFmtId="168" fontId="2" fillId="0" borderId="0" xfId="6" applyNumberFormat="1" applyFont="1" applyBorder="1" applyAlignment="1">
      <alignment horizontal="center" vertical="center" wrapText="1"/>
    </xf>
    <xf numFmtId="0" fontId="11" fillId="0" borderId="2" xfId="16" applyFont="1" applyBorder="1"/>
    <xf numFmtId="168" fontId="11" fillId="0" borderId="0" xfId="6" applyNumberFormat="1" applyFont="1" applyBorder="1"/>
    <xf numFmtId="169" fontId="2" fillId="0" borderId="0" xfId="6" applyNumberFormat="1" applyFont="1" applyFill="1" applyBorder="1" applyAlignment="1">
      <alignment horizontal="center"/>
    </xf>
    <xf numFmtId="169" fontId="0" fillId="0" borderId="0" xfId="6" applyNumberFormat="1" applyFont="1" applyFill="1" applyBorder="1" applyAlignment="1">
      <alignment horizontal="center"/>
    </xf>
    <xf numFmtId="168" fontId="4" fillId="0" borderId="0" xfId="6" applyNumberFormat="1" applyFont="1" applyFill="1" applyAlignment="1">
      <alignment horizontal="right"/>
    </xf>
    <xf numFmtId="168" fontId="11" fillId="0" borderId="0" xfId="6" applyNumberFormat="1" applyFont="1"/>
    <xf numFmtId="168" fontId="2" fillId="0" borderId="1" xfId="6" applyNumberFormat="1" applyFont="1" applyBorder="1" applyAlignment="1">
      <alignment horizontal="center" vertical="center" wrapText="1"/>
    </xf>
    <xf numFmtId="0" fontId="11" fillId="0" borderId="0" xfId="16" applyFont="1" applyBorder="1"/>
    <xf numFmtId="168" fontId="2" fillId="0" borderId="0" xfId="6" applyNumberFormat="1" applyFont="1" applyBorder="1" applyAlignment="1">
      <alignment horizontal="left" vertical="justify"/>
    </xf>
    <xf numFmtId="168" fontId="2" fillId="0" borderId="0" xfId="6" applyNumberFormat="1" applyFont="1" applyBorder="1" applyAlignment="1">
      <alignment horizontal="right" vertical="justify"/>
    </xf>
    <xf numFmtId="168" fontId="2" fillId="0" borderId="0" xfId="6" applyNumberFormat="1" applyFont="1" applyBorder="1"/>
    <xf numFmtId="168" fontId="2" fillId="0" borderId="0" xfId="6" applyNumberFormat="1" applyFont="1" applyBorder="1" applyAlignment="1">
      <alignment horizontal="right"/>
    </xf>
    <xf numFmtId="168" fontId="11" fillId="0" borderId="0" xfId="6" applyNumberFormat="1" applyFont="1" applyBorder="1" applyAlignment="1">
      <alignment horizontal="right"/>
    </xf>
    <xf numFmtId="168" fontId="0" fillId="0" borderId="0" xfId="6" applyNumberFormat="1" applyFont="1" applyBorder="1" applyAlignment="1">
      <alignment horizontal="left" indent="1"/>
    </xf>
    <xf numFmtId="170" fontId="2" fillId="0" borderId="2" xfId="6" applyNumberFormat="1" applyFont="1" applyBorder="1" applyAlignment="1">
      <alignment horizontal="center" vertical="center" wrapText="1"/>
    </xf>
    <xf numFmtId="170" fontId="2" fillId="0" borderId="1" xfId="6" applyNumberFormat="1" applyFont="1" applyBorder="1" applyAlignment="1">
      <alignment horizontal="center"/>
    </xf>
    <xf numFmtId="167" fontId="11" fillId="0" borderId="2" xfId="6" applyNumberFormat="1" applyFont="1" applyBorder="1"/>
    <xf numFmtId="167" fontId="2" fillId="0" borderId="2" xfId="6" applyNumberFormat="1" applyFont="1" applyBorder="1" applyAlignment="1">
      <alignment horizontal="center" vertical="center" wrapText="1"/>
    </xf>
    <xf numFmtId="170" fontId="2" fillId="0" borderId="0" xfId="16" applyNumberFormat="1" applyFont="1" applyBorder="1"/>
    <xf numFmtId="167" fontId="2" fillId="0" borderId="0" xfId="6" applyNumberFormat="1" applyFont="1" applyBorder="1" applyAlignment="1">
      <alignment horizontal="right"/>
    </xf>
    <xf numFmtId="0" fontId="2" fillId="0" borderId="0" xfId="16" applyFont="1" applyBorder="1"/>
    <xf numFmtId="170" fontId="11" fillId="0" borderId="0" xfId="16" applyNumberFormat="1" applyFont="1" applyBorder="1"/>
    <xf numFmtId="170" fontId="2" fillId="0" borderId="0" xfId="16" applyNumberFormat="1" applyFont="1" applyBorder="1" applyAlignment="1">
      <alignment horizontal="left" indent="1"/>
    </xf>
    <xf numFmtId="170" fontId="11" fillId="0" borderId="0" xfId="6" applyNumberFormat="1" applyFont="1" applyBorder="1" applyAlignment="1">
      <alignment horizontal="left" indent="2"/>
    </xf>
    <xf numFmtId="167" fontId="4" fillId="0" borderId="0" xfId="6" applyNumberFormat="1" applyFont="1" applyBorder="1" applyAlignment="1">
      <alignment horizontal="right"/>
    </xf>
    <xf numFmtId="170" fontId="11" fillId="0" borderId="0" xfId="6" applyNumberFormat="1" applyFont="1" applyBorder="1" applyAlignment="1">
      <alignment horizontal="left" indent="3"/>
    </xf>
    <xf numFmtId="170" fontId="11" fillId="0" borderId="0" xfId="16" applyNumberFormat="1" applyFont="1" applyAlignment="1">
      <alignment horizontal="left" indent="1"/>
    </xf>
    <xf numFmtId="170" fontId="11" fillId="0" borderId="0" xfId="16" applyNumberFormat="1" applyFont="1" applyBorder="1" applyAlignment="1">
      <alignment horizontal="left" indent="1"/>
    </xf>
    <xf numFmtId="170" fontId="4" fillId="0" borderId="0" xfId="10" applyNumberFormat="1" applyFont="1" applyBorder="1" applyAlignment="1">
      <alignment horizontal="left" indent="2"/>
    </xf>
    <xf numFmtId="170" fontId="4" fillId="0" borderId="0" xfId="10" applyNumberFormat="1" applyFont="1" applyBorder="1" applyAlignment="1">
      <alignment horizontal="left" indent="3"/>
    </xf>
    <xf numFmtId="170" fontId="0" fillId="0" borderId="0" xfId="6" applyNumberFormat="1" applyFont="1" applyBorder="1" applyAlignment="1">
      <alignment horizontal="left" indent="2"/>
    </xf>
    <xf numFmtId="170" fontId="11" fillId="0" borderId="0" xfId="16" applyNumberFormat="1" applyFont="1"/>
    <xf numFmtId="170" fontId="3" fillId="0" borderId="0" xfId="16" applyNumberFormat="1" applyFont="1" applyFill="1" applyBorder="1" applyAlignment="1">
      <alignment horizontal="left" indent="1"/>
    </xf>
    <xf numFmtId="170" fontId="2" fillId="0" borderId="0" xfId="16" applyNumberFormat="1" applyFont="1" applyAlignment="1">
      <alignment horizontal="center"/>
    </xf>
    <xf numFmtId="170" fontId="2" fillId="0" borderId="2" xfId="6" applyNumberFormat="1" applyFont="1" applyBorder="1" applyAlignment="1">
      <alignment horizontal="center"/>
    </xf>
    <xf numFmtId="170" fontId="2" fillId="0" borderId="0" xfId="6" applyNumberFormat="1" applyFont="1" applyBorder="1" applyAlignment="1">
      <alignment horizontal="left" vertical="justify"/>
    </xf>
    <xf numFmtId="170" fontId="2" fillId="0" borderId="0" xfId="6" applyNumberFormat="1" applyFont="1" applyBorder="1"/>
    <xf numFmtId="170" fontId="2" fillId="0" borderId="0" xfId="6" applyNumberFormat="1" applyFont="1" applyBorder="1" applyAlignment="1">
      <alignment horizontal="left" indent="1"/>
    </xf>
    <xf numFmtId="0" fontId="12" fillId="0" borderId="0" xfId="0" applyFont="1" applyAlignment="1"/>
    <xf numFmtId="0" fontId="3" fillId="0" borderId="0" xfId="17" applyFont="1" applyFill="1" applyBorder="1" applyAlignment="1">
      <alignment horizontal="left" indent="1"/>
    </xf>
    <xf numFmtId="168" fontId="0" fillId="0" borderId="0" xfId="7" applyNumberFormat="1" applyFont="1" applyFill="1" applyBorder="1" applyAlignment="1">
      <alignment horizontal="left" indent="2"/>
    </xf>
    <xf numFmtId="168" fontId="0" fillId="0" borderId="0" xfId="7" applyNumberFormat="1" applyFont="1" applyFill="1" applyBorder="1" applyAlignment="1">
      <alignment horizontal="left" indent="1"/>
    </xf>
    <xf numFmtId="167" fontId="2" fillId="0" borderId="0" xfId="7" applyNumberFormat="1" applyFont="1" applyFill="1" applyBorder="1"/>
    <xf numFmtId="167" fontId="2" fillId="0" borderId="0" xfId="7" applyNumberFormat="1" applyFont="1" applyFill="1" applyBorder="1" applyAlignment="1">
      <alignment horizontal="left" indent="1"/>
    </xf>
    <xf numFmtId="168" fontId="0" fillId="0" borderId="1" xfId="2" applyNumberFormat="1" applyFont="1" applyFill="1" applyBorder="1" applyAlignment="1">
      <alignment horizontal="left" indent="2"/>
    </xf>
    <xf numFmtId="168" fontId="0" fillId="0" borderId="1" xfId="2" applyNumberFormat="1" applyFont="1" applyFill="1" applyBorder="1"/>
    <xf numFmtId="169" fontId="0" fillId="0" borderId="1" xfId="2" applyNumberFormat="1" applyFont="1" applyFill="1" applyBorder="1"/>
    <xf numFmtId="167" fontId="0" fillId="0" borderId="1" xfId="2" applyNumberFormat="1" applyFont="1" applyFill="1" applyBorder="1"/>
    <xf numFmtId="0" fontId="0" fillId="0" borderId="1" xfId="0" applyFill="1" applyBorder="1"/>
    <xf numFmtId="168" fontId="0" fillId="0" borderId="1" xfId="2" applyNumberFormat="1" applyFont="1" applyFill="1" applyBorder="1" applyAlignment="1">
      <alignment horizontal="left" indent="1"/>
    </xf>
    <xf numFmtId="168" fontId="4" fillId="0" borderId="1" xfId="2" applyNumberFormat="1" applyFont="1" applyFill="1" applyBorder="1"/>
    <xf numFmtId="168" fontId="4" fillId="0" borderId="1" xfId="8" applyNumberFormat="1" applyFont="1" applyFill="1" applyBorder="1" applyAlignment="1">
      <alignment horizontal="left" indent="2"/>
    </xf>
    <xf numFmtId="168" fontId="4" fillId="0" borderId="1" xfId="8" applyNumberFormat="1" applyFont="1" applyFill="1" applyBorder="1" applyAlignment="1">
      <alignment horizontal="left" indent="1"/>
    </xf>
    <xf numFmtId="168" fontId="2" fillId="0" borderId="0" xfId="9" applyNumberFormat="1" applyFont="1" applyFill="1" applyBorder="1"/>
    <xf numFmtId="168" fontId="4" fillId="0" borderId="0" xfId="9" applyNumberFormat="1" applyFont="1" applyFill="1" applyBorder="1" applyAlignment="1">
      <alignment horizontal="left" indent="2"/>
    </xf>
    <xf numFmtId="168" fontId="4" fillId="0" borderId="0" xfId="9" applyNumberFormat="1" applyFont="1" applyFill="1" applyBorder="1" applyAlignment="1">
      <alignment horizontal="left" indent="3"/>
    </xf>
    <xf numFmtId="168" fontId="2" fillId="0" borderId="0" xfId="9" applyNumberFormat="1" applyFont="1" applyFill="1" applyBorder="1" applyAlignment="1">
      <alignment horizontal="left"/>
    </xf>
    <xf numFmtId="168" fontId="2" fillId="0" borderId="0" xfId="9" applyNumberFormat="1" applyFont="1" applyFill="1" applyBorder="1" applyAlignment="1">
      <alignment horizontal="left" indent="1"/>
    </xf>
    <xf numFmtId="168" fontId="11" fillId="0" borderId="0" xfId="9" applyNumberFormat="1" applyFont="1" applyFill="1" applyBorder="1" applyAlignment="1">
      <alignment horizontal="left" indent="2"/>
    </xf>
    <xf numFmtId="168" fontId="11" fillId="0" borderId="0" xfId="9" applyNumberFormat="1" applyFill="1" applyBorder="1" applyAlignment="1">
      <alignment horizontal="left" indent="2"/>
    </xf>
    <xf numFmtId="168" fontId="4" fillId="0" borderId="0" xfId="9" applyNumberFormat="1" applyFont="1" applyFill="1" applyBorder="1" applyAlignment="1">
      <alignment horizontal="left" indent="1"/>
    </xf>
    <xf numFmtId="167" fontId="2" fillId="0" borderId="0" xfId="9" applyNumberFormat="1" applyFont="1" applyFill="1" applyBorder="1" applyAlignment="1">
      <alignment horizontal="left" indent="1"/>
    </xf>
    <xf numFmtId="168" fontId="11" fillId="0" borderId="0" xfId="9" applyNumberFormat="1" applyFont="1" applyFill="1" applyBorder="1" applyAlignment="1">
      <alignment horizontal="left" indent="3"/>
    </xf>
    <xf numFmtId="169" fontId="11" fillId="0" borderId="1" xfId="8" applyNumberFormat="1" applyFont="1" applyFill="1" applyBorder="1"/>
    <xf numFmtId="167" fontId="11" fillId="0" borderId="1" xfId="8" applyNumberFormat="1" applyFont="1" applyFill="1" applyBorder="1"/>
    <xf numFmtId="0" fontId="11" fillId="0" borderId="1" xfId="15" applyFont="1" applyBorder="1"/>
    <xf numFmtId="164" fontId="0" fillId="0" borderId="1" xfId="3" applyFont="1" applyFill="1" applyBorder="1" applyAlignment="1">
      <alignment horizontal="right"/>
    </xf>
    <xf numFmtId="168" fontId="11" fillId="0" borderId="1" xfId="2" applyNumberFormat="1" applyFont="1" applyBorder="1" applyAlignment="1">
      <alignment horizontal="left" indent="2"/>
    </xf>
    <xf numFmtId="170" fontId="0" fillId="0" borderId="1" xfId="2" applyNumberFormat="1" applyFont="1" applyBorder="1" applyAlignment="1">
      <alignment horizontal="left" indent="2"/>
    </xf>
    <xf numFmtId="170" fontId="11" fillId="0" borderId="1" xfId="15" applyNumberFormat="1" applyFont="1" applyBorder="1"/>
    <xf numFmtId="170" fontId="4" fillId="0" borderId="1" xfId="15" applyNumberFormat="1" applyFont="1" applyBorder="1"/>
    <xf numFmtId="168" fontId="0" fillId="0" borderId="1" xfId="6" applyNumberFormat="1" applyFont="1" applyFill="1" applyBorder="1" applyAlignment="1">
      <alignment horizontal="left" indent="2"/>
    </xf>
    <xf numFmtId="168" fontId="0" fillId="0" borderId="1" xfId="6" applyNumberFormat="1" applyFont="1" applyFill="1" applyBorder="1"/>
    <xf numFmtId="169" fontId="0" fillId="0" borderId="1" xfId="6" applyNumberFormat="1" applyFont="1" applyFill="1" applyBorder="1"/>
    <xf numFmtId="167" fontId="0" fillId="0" borderId="1" xfId="6" applyNumberFormat="1" applyFont="1" applyFill="1" applyBorder="1"/>
    <xf numFmtId="168" fontId="0" fillId="0" borderId="1" xfId="6" applyNumberFormat="1" applyFont="1" applyFill="1" applyBorder="1" applyAlignment="1">
      <alignment horizontal="left" indent="1"/>
    </xf>
    <xf numFmtId="168" fontId="4" fillId="0" borderId="1" xfId="6" applyNumberFormat="1" applyFont="1" applyFill="1" applyBorder="1"/>
    <xf numFmtId="168" fontId="4" fillId="0" borderId="1" xfId="10" applyNumberFormat="1" applyFont="1" applyFill="1" applyBorder="1" applyAlignment="1">
      <alignment horizontal="left" indent="2"/>
    </xf>
    <xf numFmtId="168" fontId="4" fillId="0" borderId="1" xfId="10" applyNumberFormat="1" applyFont="1" applyFill="1" applyBorder="1" applyAlignment="1">
      <alignment horizontal="left" indent="1"/>
    </xf>
    <xf numFmtId="169" fontId="11" fillId="0" borderId="1" xfId="10" applyNumberFormat="1" applyFont="1" applyFill="1" applyBorder="1"/>
    <xf numFmtId="167" fontId="11" fillId="0" borderId="1" xfId="10" applyNumberFormat="1" applyFont="1" applyFill="1" applyBorder="1"/>
    <xf numFmtId="0" fontId="11" fillId="0" borderId="1" xfId="16" applyFont="1" applyBorder="1"/>
    <xf numFmtId="164" fontId="0" fillId="0" borderId="1" xfId="4" applyFont="1" applyFill="1" applyBorder="1" applyAlignment="1">
      <alignment horizontal="right"/>
    </xf>
    <xf numFmtId="168" fontId="11" fillId="0" borderId="1" xfId="6" applyNumberFormat="1" applyFont="1" applyBorder="1" applyAlignment="1">
      <alignment horizontal="left" indent="2"/>
    </xf>
    <xf numFmtId="170" fontId="0" fillId="0" borderId="1" xfId="6" applyNumberFormat="1" applyFont="1" applyBorder="1" applyAlignment="1">
      <alignment horizontal="left" indent="2"/>
    </xf>
    <xf numFmtId="170" fontId="11" fillId="0" borderId="1" xfId="16" applyNumberFormat="1" applyFont="1" applyBorder="1"/>
    <xf numFmtId="170" fontId="4" fillId="0" borderId="1" xfId="16" applyNumberFormat="1" applyFont="1" applyBorder="1"/>
    <xf numFmtId="0" fontId="2" fillId="0" borderId="0" xfId="15" applyFont="1" applyAlignment="1"/>
    <xf numFmtId="170" fontId="2" fillId="0" borderId="0" xfId="15" applyNumberFormat="1" applyFont="1" applyAlignment="1"/>
    <xf numFmtId="0" fontId="2" fillId="0" borderId="0" xfId="16" applyFont="1" applyAlignment="1"/>
    <xf numFmtId="170" fontId="2" fillId="0" borderId="0" xfId="16" applyNumberFormat="1" applyFont="1" applyAlignment="1"/>
    <xf numFmtId="168" fontId="2" fillId="0" borderId="0" xfId="2" applyNumberFormat="1" applyFont="1" applyFill="1" applyBorder="1" applyAlignment="1">
      <alignment horizontal="right" vertical="justify"/>
    </xf>
    <xf numFmtId="168" fontId="11" fillId="0" borderId="0" xfId="2" applyNumberFormat="1" applyFont="1" applyFill="1" applyBorder="1" applyAlignment="1">
      <alignment horizontal="right"/>
    </xf>
    <xf numFmtId="168" fontId="11" fillId="0" borderId="0" xfId="2" applyNumberFormat="1" applyFont="1" applyFill="1" applyAlignment="1">
      <alignment horizontal="right"/>
    </xf>
    <xf numFmtId="0" fontId="11" fillId="0" borderId="0" xfId="15" applyFont="1" applyFill="1"/>
    <xf numFmtId="167" fontId="11" fillId="0" borderId="0" xfId="2" applyNumberFormat="1" applyFont="1" applyFill="1" applyBorder="1" applyAlignment="1">
      <alignment horizontal="right"/>
    </xf>
    <xf numFmtId="167" fontId="2" fillId="0" borderId="0" xfId="2" applyNumberFormat="1" applyFont="1" applyFill="1"/>
    <xf numFmtId="168" fontId="2" fillId="0" borderId="0" xfId="6" applyNumberFormat="1" applyFont="1" applyFill="1" applyBorder="1" applyAlignment="1">
      <alignment horizontal="right" vertical="justify"/>
    </xf>
    <xf numFmtId="168" fontId="11" fillId="0" borderId="0" xfId="6" applyNumberFormat="1" applyFont="1" applyFill="1" applyBorder="1" applyAlignment="1">
      <alignment horizontal="right"/>
    </xf>
    <xf numFmtId="168" fontId="11" fillId="0" borderId="0" xfId="6" applyNumberFormat="1" applyFont="1" applyFill="1" applyAlignment="1">
      <alignment horizontal="right"/>
    </xf>
    <xf numFmtId="167" fontId="11" fillId="0" borderId="0" xfId="6" applyNumberFormat="1" applyFont="1" applyFill="1" applyBorder="1" applyAlignment="1">
      <alignment horizontal="right"/>
    </xf>
    <xf numFmtId="0" fontId="11" fillId="0" borderId="0" xfId="16" applyFont="1" applyFill="1"/>
    <xf numFmtId="167" fontId="2" fillId="0" borderId="0" xfId="6" applyNumberFormat="1" applyFont="1" applyFill="1"/>
    <xf numFmtId="167" fontId="11" fillId="0" borderId="0" xfId="6" applyNumberFormat="1" applyFont="1" applyFill="1"/>
    <xf numFmtId="167" fontId="6" fillId="0" borderId="0" xfId="2" applyNumberFormat="1" applyFont="1" applyFill="1" applyBorder="1" applyAlignment="1">
      <alignment horizontal="center"/>
    </xf>
    <xf numFmtId="167" fontId="2" fillId="0" borderId="2" xfId="2" applyNumberFormat="1" applyFont="1" applyBorder="1" applyAlignment="1">
      <alignment horizontal="center" vertical="center"/>
    </xf>
    <xf numFmtId="167" fontId="2" fillId="0" borderId="0" xfId="2" applyNumberFormat="1" applyFont="1" applyBorder="1" applyAlignment="1">
      <alignment horizontal="center" vertical="center"/>
    </xf>
    <xf numFmtId="167" fontId="2" fillId="0" borderId="1" xfId="2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167" fontId="2" fillId="0" borderId="2" xfId="2" applyNumberFormat="1" applyFont="1" applyFill="1" applyBorder="1" applyAlignment="1">
      <alignment horizontal="center" vertical="center"/>
    </xf>
    <xf numFmtId="167" fontId="2" fillId="0" borderId="0" xfId="2" applyNumberFormat="1" applyFont="1" applyFill="1" applyBorder="1" applyAlignment="1">
      <alignment horizontal="center" vertical="center"/>
    </xf>
    <xf numFmtId="167" fontId="2" fillId="0" borderId="1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7" fontId="6" fillId="0" borderId="2" xfId="2" applyNumberFormat="1" applyFont="1" applyBorder="1" applyAlignment="1">
      <alignment horizontal="center" wrapText="1"/>
    </xf>
    <xf numFmtId="0" fontId="0" fillId="0" borderId="2" xfId="0" applyBorder="1"/>
    <xf numFmtId="0" fontId="0" fillId="0" borderId="0" xfId="0"/>
    <xf numFmtId="167" fontId="2" fillId="0" borderId="3" xfId="2" applyNumberFormat="1" applyFont="1" applyBorder="1" applyAlignment="1">
      <alignment horizontal="center"/>
    </xf>
    <xf numFmtId="167" fontId="6" fillId="0" borderId="2" xfId="2" applyNumberFormat="1" applyFont="1" applyFill="1" applyBorder="1" applyAlignment="1">
      <alignment horizontal="center"/>
    </xf>
    <xf numFmtId="167" fontId="6" fillId="0" borderId="2" xfId="2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" fillId="0" borderId="1" xfId="13" applyFont="1" applyFill="1" applyBorder="1" applyAlignment="1">
      <alignment horizontal="center"/>
    </xf>
    <xf numFmtId="0" fontId="2" fillId="0" borderId="0" xfId="13" applyFont="1" applyFill="1" applyAlignment="1">
      <alignment horizontal="center"/>
    </xf>
    <xf numFmtId="0" fontId="2" fillId="0" borderId="3" xfId="13" applyFont="1" applyFill="1" applyBorder="1" applyAlignment="1">
      <alignment horizontal="center"/>
    </xf>
    <xf numFmtId="168" fontId="2" fillId="0" borderId="2" xfId="8" applyNumberFormat="1" applyFont="1" applyFill="1" applyBorder="1" applyAlignment="1">
      <alignment horizontal="center" vertical="center"/>
    </xf>
    <xf numFmtId="168" fontId="2" fillId="0" borderId="0" xfId="8" applyNumberFormat="1" applyFont="1" applyFill="1" applyBorder="1" applyAlignment="1">
      <alignment horizontal="center" vertical="center"/>
    </xf>
    <xf numFmtId="168" fontId="2" fillId="0" borderId="1" xfId="8" applyNumberFormat="1" applyFont="1" applyFill="1" applyBorder="1" applyAlignment="1">
      <alignment horizontal="center" vertical="center"/>
    </xf>
    <xf numFmtId="0" fontId="7" fillId="0" borderId="2" xfId="13" applyFont="1" applyFill="1" applyBorder="1" applyAlignment="1">
      <alignment horizontal="center"/>
    </xf>
    <xf numFmtId="0" fontId="7" fillId="0" borderId="0" xfId="13" applyFont="1" applyFill="1" applyBorder="1" applyAlignment="1">
      <alignment horizontal="center"/>
    </xf>
    <xf numFmtId="168" fontId="6" fillId="0" borderId="2" xfId="8" applyNumberFormat="1" applyFont="1" applyFill="1" applyBorder="1" applyAlignment="1">
      <alignment horizontal="center" wrapText="1"/>
    </xf>
    <xf numFmtId="168" fontId="6" fillId="0" borderId="0" xfId="8" applyNumberFormat="1" applyFont="1" applyFill="1" applyBorder="1" applyAlignment="1">
      <alignment horizontal="center" wrapText="1"/>
    </xf>
    <xf numFmtId="168" fontId="6" fillId="0" borderId="0" xfId="8" applyNumberFormat="1" applyFont="1" applyFill="1" applyBorder="1" applyAlignment="1">
      <alignment horizontal="center"/>
    </xf>
    <xf numFmtId="0" fontId="2" fillId="0" borderId="0" xfId="15" applyFont="1" applyAlignment="1">
      <alignment horizontal="center"/>
    </xf>
    <xf numFmtId="168" fontId="2" fillId="0" borderId="2" xfId="2" applyNumberFormat="1" applyFont="1" applyBorder="1" applyAlignment="1">
      <alignment horizontal="center" vertical="center" wrapText="1"/>
    </xf>
    <xf numFmtId="168" fontId="2" fillId="0" borderId="0" xfId="2" applyNumberFormat="1" applyFont="1" applyBorder="1" applyAlignment="1">
      <alignment horizontal="center" vertical="center" wrapText="1"/>
    </xf>
    <xf numFmtId="168" fontId="2" fillId="0" borderId="3" xfId="2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" fillId="0" borderId="0" xfId="15" applyFont="1" applyBorder="1" applyAlignment="1">
      <alignment horizontal="center" vertical="center" wrapText="1"/>
    </xf>
    <xf numFmtId="168" fontId="2" fillId="0" borderId="1" xfId="2" applyNumberFormat="1" applyFont="1" applyBorder="1" applyAlignment="1">
      <alignment horizontal="center" vertical="center" wrapText="1"/>
    </xf>
    <xf numFmtId="170" fontId="2" fillId="0" borderId="0" xfId="15" applyNumberFormat="1" applyFont="1" applyAlignment="1">
      <alignment horizontal="center"/>
    </xf>
    <xf numFmtId="170" fontId="2" fillId="0" borderId="2" xfId="2" applyNumberFormat="1" applyFont="1" applyBorder="1" applyAlignment="1">
      <alignment horizontal="center" vertical="center" wrapText="1"/>
    </xf>
    <xf numFmtId="170" fontId="11" fillId="0" borderId="1" xfId="15" applyNumberFormat="1" applyFont="1" applyBorder="1" applyAlignment="1">
      <alignment horizontal="center" vertical="center" wrapText="1"/>
    </xf>
    <xf numFmtId="170" fontId="2" fillId="0" borderId="3" xfId="2" applyNumberFormat="1" applyFont="1" applyBorder="1" applyAlignment="1">
      <alignment horizontal="center"/>
    </xf>
    <xf numFmtId="167" fontId="6" fillId="0" borderId="2" xfId="6" applyNumberFormat="1" applyFont="1" applyBorder="1" applyAlignment="1">
      <alignment horizontal="center" wrapText="1"/>
    </xf>
    <xf numFmtId="167" fontId="2" fillId="0" borderId="3" xfId="6" applyNumberFormat="1" applyFont="1" applyBorder="1" applyAlignment="1">
      <alignment horizontal="center"/>
    </xf>
    <xf numFmtId="167" fontId="2" fillId="0" borderId="2" xfId="6" applyNumberFormat="1" applyFont="1" applyBorder="1" applyAlignment="1">
      <alignment horizontal="center" vertical="center"/>
    </xf>
    <xf numFmtId="167" fontId="2" fillId="0" borderId="0" xfId="6" applyNumberFormat="1" applyFont="1" applyBorder="1" applyAlignment="1">
      <alignment horizontal="center" vertical="center"/>
    </xf>
    <xf numFmtId="167" fontId="2" fillId="0" borderId="1" xfId="6" applyNumberFormat="1" applyFont="1" applyBorder="1" applyAlignment="1">
      <alignment horizontal="center" vertical="center"/>
    </xf>
    <xf numFmtId="167" fontId="6" fillId="0" borderId="2" xfId="6" applyNumberFormat="1" applyFont="1" applyBorder="1" applyAlignment="1">
      <alignment horizontal="center"/>
    </xf>
    <xf numFmtId="167" fontId="6" fillId="0" borderId="0" xfId="6" applyNumberFormat="1" applyFont="1" applyFill="1" applyBorder="1" applyAlignment="1">
      <alignment horizontal="center"/>
    </xf>
    <xf numFmtId="167" fontId="6" fillId="0" borderId="2" xfId="6" applyNumberFormat="1" applyFont="1" applyFill="1" applyBorder="1" applyAlignment="1">
      <alignment horizontal="center"/>
    </xf>
    <xf numFmtId="167" fontId="2" fillId="0" borderId="2" xfId="6" applyNumberFormat="1" applyFont="1" applyFill="1" applyBorder="1" applyAlignment="1">
      <alignment horizontal="center" vertical="center"/>
    </xf>
    <xf numFmtId="167" fontId="2" fillId="0" borderId="0" xfId="6" applyNumberFormat="1" applyFont="1" applyFill="1" applyBorder="1" applyAlignment="1">
      <alignment horizontal="center" vertical="center"/>
    </xf>
    <xf numFmtId="167" fontId="2" fillId="0" borderId="1" xfId="6" applyNumberFormat="1" applyFont="1" applyFill="1" applyBorder="1" applyAlignment="1">
      <alignment horizontal="center" vertical="center"/>
    </xf>
    <xf numFmtId="0" fontId="2" fillId="0" borderId="0" xfId="14" applyFont="1" applyFill="1" applyAlignment="1">
      <alignment horizontal="center"/>
    </xf>
    <xf numFmtId="168" fontId="2" fillId="0" borderId="2" xfId="10" applyNumberFormat="1" applyFont="1" applyFill="1" applyBorder="1" applyAlignment="1">
      <alignment horizontal="center" vertical="center"/>
    </xf>
    <xf numFmtId="168" fontId="2" fillId="0" borderId="0" xfId="10" applyNumberFormat="1" applyFont="1" applyFill="1" applyBorder="1" applyAlignment="1">
      <alignment horizontal="center" vertical="center"/>
    </xf>
    <xf numFmtId="168" fontId="2" fillId="0" borderId="1" xfId="10" applyNumberFormat="1" applyFont="1" applyFill="1" applyBorder="1" applyAlignment="1">
      <alignment horizontal="center" vertical="center"/>
    </xf>
    <xf numFmtId="0" fontId="7" fillId="0" borderId="2" xfId="14" applyFont="1" applyFill="1" applyBorder="1" applyAlignment="1">
      <alignment horizontal="center"/>
    </xf>
    <xf numFmtId="0" fontId="7" fillId="0" borderId="0" xfId="14" applyFont="1" applyFill="1" applyBorder="1" applyAlignment="1">
      <alignment horizontal="center"/>
    </xf>
    <xf numFmtId="0" fontId="2" fillId="0" borderId="3" xfId="14" applyFont="1" applyFill="1" applyBorder="1" applyAlignment="1">
      <alignment horizontal="center"/>
    </xf>
    <xf numFmtId="168" fontId="6" fillId="0" borderId="2" xfId="10" applyNumberFormat="1" applyFont="1" applyFill="1" applyBorder="1" applyAlignment="1">
      <alignment horizontal="center" wrapText="1"/>
    </xf>
    <xf numFmtId="168" fontId="6" fillId="0" borderId="0" xfId="10" applyNumberFormat="1" applyFont="1" applyFill="1" applyBorder="1" applyAlignment="1">
      <alignment horizontal="center" wrapText="1"/>
    </xf>
    <xf numFmtId="168" fontId="6" fillId="0" borderId="0" xfId="10" applyNumberFormat="1" applyFont="1" applyFill="1" applyBorder="1" applyAlignment="1">
      <alignment horizontal="center"/>
    </xf>
    <xf numFmtId="0" fontId="2" fillId="0" borderId="1" xfId="14" applyFont="1" applyFill="1" applyBorder="1" applyAlignment="1">
      <alignment horizontal="center"/>
    </xf>
    <xf numFmtId="0" fontId="2" fillId="0" borderId="0" xfId="16" applyFont="1" applyAlignment="1">
      <alignment horizontal="center"/>
    </xf>
    <xf numFmtId="168" fontId="2" fillId="0" borderId="2" xfId="6" applyNumberFormat="1" applyFont="1" applyBorder="1" applyAlignment="1">
      <alignment horizontal="center" vertical="center" wrapText="1"/>
    </xf>
    <xf numFmtId="168" fontId="2" fillId="0" borderId="0" xfId="6" applyNumberFormat="1" applyFont="1" applyBorder="1" applyAlignment="1">
      <alignment horizontal="center" vertical="center" wrapText="1"/>
    </xf>
    <xf numFmtId="168" fontId="2" fillId="0" borderId="1" xfId="6" applyNumberFormat="1" applyFont="1" applyBorder="1" applyAlignment="1">
      <alignment horizontal="center" vertical="center" wrapText="1"/>
    </xf>
    <xf numFmtId="168" fontId="2" fillId="0" borderId="3" xfId="6" applyNumberFormat="1" applyFont="1" applyBorder="1" applyAlignment="1">
      <alignment horizontal="center"/>
    </xf>
    <xf numFmtId="0" fontId="2" fillId="0" borderId="0" xfId="16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170" fontId="2" fillId="0" borderId="0" xfId="16" applyNumberFormat="1" applyFont="1" applyAlignment="1">
      <alignment horizontal="center"/>
    </xf>
    <xf numFmtId="170" fontId="2" fillId="0" borderId="2" xfId="6" applyNumberFormat="1" applyFont="1" applyBorder="1" applyAlignment="1">
      <alignment horizontal="center" vertical="center" wrapText="1"/>
    </xf>
    <xf numFmtId="170" fontId="11" fillId="0" borderId="1" xfId="16" applyNumberFormat="1" applyFont="1" applyBorder="1" applyAlignment="1">
      <alignment horizontal="center" vertical="center" wrapText="1"/>
    </xf>
    <xf numFmtId="170" fontId="2" fillId="0" borderId="3" xfId="6" applyNumberFormat="1" applyFont="1" applyBorder="1" applyAlignment="1">
      <alignment horizontal="center"/>
    </xf>
  </cellXfs>
  <cellStyles count="18">
    <cellStyle name="Euro" xfId="1"/>
    <cellStyle name="Millares" xfId="2" builtinId="3"/>
    <cellStyle name="Millares [0]" xfId="3" builtinId="6"/>
    <cellStyle name="Millares [0] 2" xfId="4"/>
    <cellStyle name="Millares 2" xfId="5"/>
    <cellStyle name="Millares 3" xfId="6"/>
    <cellStyle name="Millares 6" xfId="7"/>
    <cellStyle name="Millares_05. Mercado Laboral" xfId="8"/>
    <cellStyle name="Millares_05. Mercado Laboral 10" xfId="9"/>
    <cellStyle name="Millares_05. Mercado Laboral 2" xfId="10"/>
    <cellStyle name="Millares_cruces de mercado laboral" xfId="11"/>
    <cellStyle name="Normal" xfId="0" builtinId="0"/>
    <cellStyle name="Normal 2" xfId="12"/>
    <cellStyle name="Normal_05. Mercado Laboral" xfId="13"/>
    <cellStyle name="Normal_05. Mercado Laboral 2" xfId="14"/>
    <cellStyle name="Normal_Mercado Laboral" xfId="15"/>
    <cellStyle name="Normal_Mercado Laboral 2" xfId="16"/>
    <cellStyle name="Normal_Mercado Laboral 3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771525</xdr:colOff>
      <xdr:row>0</xdr:row>
      <xdr:rowOff>85725</xdr:rowOff>
    </xdr:from>
    <xdr:to>
      <xdr:col>7</xdr:col>
      <xdr:colOff>352425</xdr:colOff>
      <xdr:row>14</xdr:row>
      <xdr:rowOff>104775</xdr:rowOff>
    </xdr:to>
    <xdr:pic>
      <xdr:nvPicPr>
        <xdr:cNvPr id="3" name="2 Imagen" descr="MERCADO-LABORAL-POR-GENER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" y="85725"/>
          <a:ext cx="571500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8.%20Mercado%20Labor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rcLab"/>
    </sheetNames>
    <sheetDataSet>
      <sheetData sheetId="0">
        <row r="48">
          <cell r="N48">
            <v>3939101.0514287381</v>
          </cell>
          <cell r="O48">
            <v>5.8880172990042867</v>
          </cell>
          <cell r="P48">
            <v>3073237.7703995155</v>
          </cell>
          <cell r="Q48">
            <v>6.4239497709018369</v>
          </cell>
          <cell r="R48">
            <v>2191748.6782712997</v>
          </cell>
          <cell r="S48">
            <v>6.6415626741996494</v>
          </cell>
          <cell r="T48">
            <v>2102297.1506083999</v>
          </cell>
          <cell r="U48">
            <v>6.5721495681219206</v>
          </cell>
          <cell r="V48">
            <v>89451.527662860462</v>
          </cell>
          <cell r="W48">
            <v>8.1395650762445797</v>
          </cell>
          <cell r="X48">
            <v>3.5453235831199925</v>
          </cell>
          <cell r="Y48">
            <v>4154775.9485719563</v>
          </cell>
          <cell r="Z48">
            <v>6.3043092042550679</v>
          </cell>
          <cell r="AA48">
            <v>3328547.7296240907</v>
          </cell>
          <cell r="AB48">
            <v>6.8282181718498425</v>
          </cell>
          <cell r="AC48">
            <v>1274766.4781734229</v>
          </cell>
          <cell r="AD48">
            <v>7.8351745817172898</v>
          </cell>
          <cell r="AE48">
            <v>1205405.4156824083</v>
          </cell>
          <cell r="AF48">
            <v>7.7110989804849011</v>
          </cell>
          <cell r="AG48">
            <v>69361.06249098586</v>
          </cell>
          <cell r="AH48">
            <v>9.8362058078139611</v>
          </cell>
          <cell r="AI48">
            <v>4.824612704699458</v>
          </cell>
        </row>
        <row r="49">
          <cell r="N49">
            <v>455537.62485623668</v>
          </cell>
          <cell r="O49">
            <v>8.2248786407766978</v>
          </cell>
          <cell r="P49">
            <v>371627.12049912487</v>
          </cell>
          <cell r="Q49">
            <v>8.8445486363336272</v>
          </cell>
          <cell r="R49">
            <v>245397.75959735957</v>
          </cell>
          <cell r="S49">
            <v>9.3425165297535546</v>
          </cell>
          <cell r="T49">
            <v>220907.24616464338</v>
          </cell>
          <cell r="U49">
            <v>9.2864931019136776</v>
          </cell>
          <cell r="V49">
            <v>24490.5134327163</v>
          </cell>
          <cell r="W49">
            <v>9.8490945674044248</v>
          </cell>
          <cell r="X49">
            <v>4.2663338427186623</v>
          </cell>
          <cell r="Y49">
            <v>555634.38809129479</v>
          </cell>
          <cell r="Z49">
            <v>8.4978205320907723</v>
          </cell>
          <cell r="AA49">
            <v>466117.33899240027</v>
          </cell>
          <cell r="AB49">
            <v>8.971795557934195</v>
          </cell>
          <cell r="AC49">
            <v>223839.53943963311</v>
          </cell>
          <cell r="AD49">
            <v>9.6614093959731573</v>
          </cell>
          <cell r="AE49">
            <v>207301.4053686898</v>
          </cell>
          <cell r="AF49">
            <v>9.5440194292653366</v>
          </cell>
          <cell r="AG49">
            <v>16538.134070943481</v>
          </cell>
          <cell r="AH49">
            <v>11.032624113475178</v>
          </cell>
          <cell r="AI49">
            <v>4.0262248108131997</v>
          </cell>
        </row>
        <row r="50">
          <cell r="N50">
            <v>274975.04364101007</v>
          </cell>
          <cell r="O50">
            <v>7.7269365250134419</v>
          </cell>
          <cell r="P50">
            <v>217390.25931840666</v>
          </cell>
          <cell r="Q50">
            <v>8.3576475783895052</v>
          </cell>
          <cell r="R50">
            <v>149782.02724339132</v>
          </cell>
          <cell r="S50">
            <v>9.0506436854984518</v>
          </cell>
          <cell r="T50">
            <v>140081.9165152518</v>
          </cell>
          <cell r="U50">
            <v>9.0980592441266612</v>
          </cell>
          <cell r="V50">
            <v>9700.1107281390305</v>
          </cell>
          <cell r="W50">
            <v>8.3401360544217713</v>
          </cell>
          <cell r="X50">
            <v>2.7239249092068367</v>
          </cell>
          <cell r="Y50">
            <v>324753.54837763251</v>
          </cell>
          <cell r="Z50">
            <v>7.8863376087952233</v>
          </cell>
          <cell r="AA50">
            <v>263812.2178030737</v>
          </cell>
          <cell r="AB50">
            <v>8.4610458247839126</v>
          </cell>
          <cell r="AC50">
            <v>121759.48513987781</v>
          </cell>
          <cell r="AD50">
            <v>9.3261187093347466</v>
          </cell>
          <cell r="AE50">
            <v>114661.46760706512</v>
          </cell>
          <cell r="AF50">
            <v>9.2474313863476389</v>
          </cell>
          <cell r="AG50">
            <v>7098.017532812848</v>
          </cell>
          <cell r="AH50">
            <v>10.638497652582162</v>
          </cell>
          <cell r="AI50">
            <v>3.8312939714229066</v>
          </cell>
        </row>
        <row r="51">
          <cell r="N51">
            <v>963564.28140724264</v>
          </cell>
          <cell r="O51">
            <v>6.5731628214069744</v>
          </cell>
          <cell r="P51">
            <v>751816.74079520861</v>
          </cell>
          <cell r="Q51">
            <v>7.1790065738505406</v>
          </cell>
          <cell r="R51">
            <v>493543.3804783941</v>
          </cell>
          <cell r="S51">
            <v>7.6042895651947724</v>
          </cell>
          <cell r="T51">
            <v>463849.17222509708</v>
          </cell>
          <cell r="U51">
            <v>7.5997490101717649</v>
          </cell>
          <cell r="V51">
            <v>29694.208253296278</v>
          </cell>
          <cell r="W51">
            <v>7.6707792605736076</v>
          </cell>
          <cell r="X51">
            <v>3.7491449776693702</v>
          </cell>
          <cell r="Y51">
            <v>1106146.1163310539</v>
          </cell>
          <cell r="Z51">
            <v>6.9936988857334548</v>
          </cell>
          <cell r="AA51">
            <v>911572.1397731558</v>
          </cell>
          <cell r="AB51">
            <v>7.4567062285324859</v>
          </cell>
          <cell r="AC51">
            <v>392841.69341409439</v>
          </cell>
          <cell r="AD51">
            <v>8.3384530736402827</v>
          </cell>
          <cell r="AE51">
            <v>368057.38409566443</v>
          </cell>
          <cell r="AF51">
            <v>8.2688463746418552</v>
          </cell>
          <cell r="AG51">
            <v>24784.309318426243</v>
          </cell>
          <cell r="AH51">
            <v>9.3375843667851104</v>
          </cell>
          <cell r="AI51">
            <v>4.8120845335616007</v>
          </cell>
        </row>
        <row r="52">
          <cell r="N52">
            <v>2245024.1015236876</v>
          </cell>
          <cell r="O52">
            <v>4.7464745865882119</v>
          </cell>
          <cell r="P52">
            <v>1732403.6497863014</v>
          </cell>
          <cell r="Q52">
            <v>5.1923091465950675</v>
          </cell>
          <cell r="R52">
            <v>1303025.5109518594</v>
          </cell>
          <cell r="S52">
            <v>5.3088736320462493</v>
          </cell>
          <cell r="T52">
            <v>1277458.8157031424</v>
          </cell>
          <cell r="U52">
            <v>5.2745516877637098</v>
          </cell>
          <cell r="V52">
            <v>25566.695248708507</v>
          </cell>
          <cell r="W52">
            <v>6.8883495145631075</v>
          </cell>
          <cell r="X52">
            <v>2.9529908695712619</v>
          </cell>
          <cell r="Y52">
            <v>2168241.8957713833</v>
          </cell>
          <cell r="Z52">
            <v>4.9900208261020351</v>
          </cell>
          <cell r="AA52">
            <v>1687046.0330549045</v>
          </cell>
          <cell r="AB52">
            <v>5.49345695675136</v>
          </cell>
          <cell r="AC52">
            <v>536325.76017979183</v>
          </cell>
          <cell r="AD52">
            <v>6.1822744521973281</v>
          </cell>
          <cell r="AE52">
            <v>515385.15861099045</v>
          </cell>
          <cell r="AF52">
            <v>6.0459578826089757</v>
          </cell>
          <cell r="AG52">
            <v>20940.601568803013</v>
          </cell>
          <cell r="AH52">
            <v>9.1608391608391582</v>
          </cell>
          <cell r="AI52">
            <v>5.8171115618027152</v>
          </cell>
        </row>
        <row r="54">
          <cell r="N54">
            <v>926716.56702882901</v>
          </cell>
          <cell r="O54">
            <v>0</v>
          </cell>
          <cell r="P54">
            <v>359962.41943066969</v>
          </cell>
          <cell r="Q54">
            <v>0</v>
          </cell>
          <cell r="R54">
            <v>291297.61596602888</v>
          </cell>
          <cell r="S54">
            <v>0</v>
          </cell>
          <cell r="T54">
            <v>285711.31933417456</v>
          </cell>
          <cell r="U54">
            <v>0</v>
          </cell>
          <cell r="V54">
            <v>5586.2966318549052</v>
          </cell>
          <cell r="W54">
            <v>0</v>
          </cell>
          <cell r="X54">
            <v>2.6003330868753367</v>
          </cell>
          <cell r="Y54">
            <v>933531.12118385325</v>
          </cell>
          <cell r="Z54">
            <v>0</v>
          </cell>
          <cell r="AA54">
            <v>402752.75868552178</v>
          </cell>
          <cell r="AB54">
            <v>0</v>
          </cell>
          <cell r="AC54">
            <v>133387.56959285683</v>
          </cell>
          <cell r="AD54">
            <v>0</v>
          </cell>
          <cell r="AE54">
            <v>130807.29040872752</v>
          </cell>
          <cell r="AF54">
            <v>0</v>
          </cell>
          <cell r="AG54">
            <v>2580.2791841292883</v>
          </cell>
          <cell r="AH54">
            <v>0</v>
          </cell>
          <cell r="AI54">
            <v>2.4007443537614805</v>
          </cell>
        </row>
        <row r="55">
          <cell r="N55">
            <v>2087766.8864299848</v>
          </cell>
          <cell r="O55">
            <v>3.8931175092350161</v>
          </cell>
          <cell r="P55">
            <v>1788657.7529991101</v>
          </cell>
          <cell r="Q55">
            <v>4.368465815802324</v>
          </cell>
          <cell r="R55">
            <v>1289997.6448216874</v>
          </cell>
          <cell r="S55">
            <v>4.5634273835617414</v>
          </cell>
          <cell r="T55">
            <v>1248443.4550091589</v>
          </cell>
          <cell r="U55">
            <v>4.5534946376527632</v>
          </cell>
          <cell r="V55">
            <v>41554.189812511417</v>
          </cell>
          <cell r="W55">
            <v>4.8617657452925576</v>
          </cell>
          <cell r="X55">
            <v>2.7914805251598773</v>
          </cell>
          <cell r="Y55">
            <v>2067406.7049075933</v>
          </cell>
          <cell r="Z55">
            <v>3.9688447282172343</v>
          </cell>
          <cell r="AA55">
            <v>1772191.431920171</v>
          </cell>
          <cell r="AB55">
            <v>4.4429746584012042</v>
          </cell>
          <cell r="AC55">
            <v>608799.92696831794</v>
          </cell>
          <cell r="AD55">
            <v>4.6710997075014271</v>
          </cell>
          <cell r="AE55">
            <v>590333.29803556507</v>
          </cell>
          <cell r="AF55">
            <v>4.6512716219488759</v>
          </cell>
          <cell r="AG55">
            <v>18466.628932751843</v>
          </cell>
          <cell r="AH55">
            <v>5.3049554686471652</v>
          </cell>
          <cell r="AI55">
            <v>3.2914557551280148</v>
          </cell>
        </row>
        <row r="56">
          <cell r="N56">
            <v>731304.94432485499</v>
          </cell>
          <cell r="O56">
            <v>9.3572621794767326</v>
          </cell>
          <cell r="P56">
            <v>731304.94432485499</v>
          </cell>
          <cell r="Q56">
            <v>9.3572621794767326</v>
          </cell>
          <cell r="R56">
            <v>462542.71191024344</v>
          </cell>
          <cell r="S56">
            <v>9.8553999778941623</v>
          </cell>
          <cell r="T56">
            <v>429272.04177046556</v>
          </cell>
          <cell r="U56">
            <v>9.820507421566731</v>
          </cell>
          <cell r="V56">
            <v>33270.670139773516</v>
          </cell>
          <cell r="W56">
            <v>10.305287768645423</v>
          </cell>
          <cell r="X56">
            <v>4.4351769312892388</v>
          </cell>
          <cell r="Y56">
            <v>932877.58380106709</v>
          </cell>
          <cell r="Z56">
            <v>9.5481644815369755</v>
          </cell>
          <cell r="AA56">
            <v>932643.00033906801</v>
          </cell>
          <cell r="AB56">
            <v>9.5485538843241873</v>
          </cell>
          <cell r="AC56">
            <v>394189.74061932001</v>
          </cell>
          <cell r="AD56">
            <v>10.212002628042747</v>
          </cell>
          <cell r="AE56">
            <v>357630.05219029926</v>
          </cell>
          <cell r="AF56">
            <v>10.176282628429757</v>
          </cell>
          <cell r="AG56">
            <v>36559.688429019996</v>
          </cell>
          <cell r="AH56">
            <v>10.561418771198019</v>
          </cell>
          <cell r="AI56">
            <v>5.7964404530279729</v>
          </cell>
        </row>
        <row r="57">
          <cell r="N57">
            <v>180034.08467304436</v>
          </cell>
          <cell r="O57">
            <v>14.923182814874156</v>
          </cell>
          <cell r="P57">
            <v>180034.08467304436</v>
          </cell>
          <cell r="Q57">
            <v>14.923182814874156</v>
          </cell>
          <cell r="R57">
            <v>136376.1933077779</v>
          </cell>
          <cell r="S57">
            <v>15.390195860582836</v>
          </cell>
          <cell r="T57">
            <v>127570.40569105693</v>
          </cell>
          <cell r="U57">
            <v>15.387814936285976</v>
          </cell>
          <cell r="V57">
            <v>8805.7876167212071</v>
          </cell>
          <cell r="W57">
            <v>15.42468857056971</v>
          </cell>
          <cell r="X57">
            <v>4.6409800215711261</v>
          </cell>
          <cell r="Y57">
            <v>214449.25383258596</v>
          </cell>
          <cell r="Z57">
            <v>14.717528711788635</v>
          </cell>
          <cell r="AA57">
            <v>214449.25383258596</v>
          </cell>
          <cell r="AB57">
            <v>14.717528711788635</v>
          </cell>
          <cell r="AC57">
            <v>134441.03123759956</v>
          </cell>
          <cell r="AD57">
            <v>15.207155121143721</v>
          </cell>
          <cell r="AE57">
            <v>123071.49032140982</v>
          </cell>
          <cell r="AF57">
            <v>15.238919754816557</v>
          </cell>
          <cell r="AG57">
            <v>11369.540916190103</v>
          </cell>
          <cell r="AH57">
            <v>14.863968938284035</v>
          </cell>
          <cell r="AI57">
            <v>5.1252349852392083</v>
          </cell>
        </row>
        <row r="58">
          <cell r="N58">
            <v>13278.56897143168</v>
          </cell>
          <cell r="O58">
            <v>15</v>
          </cell>
          <cell r="P58">
            <v>13278.56897143168</v>
          </cell>
          <cell r="Q58">
            <v>15</v>
          </cell>
          <cell r="R58">
            <v>11534.512265249521</v>
          </cell>
          <cell r="S58">
            <v>15</v>
          </cell>
          <cell r="T58">
            <v>11299.928803250323</v>
          </cell>
          <cell r="U58">
            <v>15</v>
          </cell>
          <cell r="V58">
            <v>234.58346199919828</v>
          </cell>
          <cell r="W58">
            <v>0</v>
          </cell>
          <cell r="X58">
            <v>3.5</v>
          </cell>
          <cell r="Y58">
            <v>6511.2848462267584</v>
          </cell>
          <cell r="Z58">
            <v>0</v>
          </cell>
          <cell r="AA58">
            <v>6511.2848462267584</v>
          </cell>
          <cell r="AB58">
            <v>0</v>
          </cell>
          <cell r="AC58">
            <v>3948.2097552699452</v>
          </cell>
          <cell r="AD58">
            <v>0</v>
          </cell>
          <cell r="AE58">
            <v>3563.2847263755393</v>
          </cell>
          <cell r="AF58">
            <v>0</v>
          </cell>
          <cell r="AG58">
            <v>384.92502889440584</v>
          </cell>
          <cell r="AH58">
            <v>0</v>
          </cell>
          <cell r="AI58">
            <v>1.8533333333333333</v>
          </cell>
        </row>
        <row r="60">
          <cell r="N60">
            <v>231692.39122085809</v>
          </cell>
          <cell r="O60">
            <v>3.0105630783973991</v>
          </cell>
          <cell r="P60">
            <v>231692.39122085809</v>
          </cell>
          <cell r="Q60">
            <v>3.0105630783973991</v>
          </cell>
          <cell r="R60">
            <v>22112.243277188263</v>
          </cell>
          <cell r="S60">
            <v>2.9373206630273927</v>
          </cell>
          <cell r="T60">
            <v>22112.243277188263</v>
          </cell>
          <cell r="U60">
            <v>2.9373206630273927</v>
          </cell>
          <cell r="V60">
            <v>0</v>
          </cell>
          <cell r="W60">
            <v>0</v>
          </cell>
          <cell r="X60">
            <v>0</v>
          </cell>
          <cell r="Y60">
            <v>219584.12344860946</v>
          </cell>
          <cell r="Z60">
            <v>3.347406098234055</v>
          </cell>
          <cell r="AA60">
            <v>219584.12344860946</v>
          </cell>
          <cell r="AB60">
            <v>3.347406098234055</v>
          </cell>
          <cell r="AC60">
            <v>7994.6027205633291</v>
          </cell>
          <cell r="AD60">
            <v>3.6711217849682876</v>
          </cell>
          <cell r="AE60">
            <v>7994.6027205633291</v>
          </cell>
          <cell r="AF60">
            <v>3.6711217849682876</v>
          </cell>
          <cell r="AG60">
            <v>0</v>
          </cell>
          <cell r="AH60">
            <v>0</v>
          </cell>
          <cell r="AI60">
            <v>0</v>
          </cell>
        </row>
        <row r="61">
          <cell r="N61">
            <v>336403.5120878772</v>
          </cell>
          <cell r="O61">
            <v>5.0181415927993571</v>
          </cell>
          <cell r="P61">
            <v>336403.5120878772</v>
          </cell>
          <cell r="Q61">
            <v>5.0181415927993571</v>
          </cell>
          <cell r="R61">
            <v>107210.18604177872</v>
          </cell>
          <cell r="S61">
            <v>4.8454175466964013</v>
          </cell>
          <cell r="T61">
            <v>106618.04763984814</v>
          </cell>
          <cell r="U61">
            <v>4.8445191294396643</v>
          </cell>
          <cell r="V61">
            <v>592.13840193058218</v>
          </cell>
          <cell r="W61">
            <v>5</v>
          </cell>
          <cell r="X61">
            <v>2.6158784849560992</v>
          </cell>
          <cell r="Y61">
            <v>314577.51252427715</v>
          </cell>
          <cell r="Z61">
            <v>5.312867197108976</v>
          </cell>
          <cell r="AA61">
            <v>314577.51252427715</v>
          </cell>
          <cell r="AB61">
            <v>5.312867197108976</v>
          </cell>
          <cell r="AC61">
            <v>31187.448436017792</v>
          </cell>
          <cell r="AD61">
            <v>5.6170743989669285</v>
          </cell>
          <cell r="AE61">
            <v>31187.448436017792</v>
          </cell>
          <cell r="AF61">
            <v>5.6170743989669285</v>
          </cell>
          <cell r="AG61">
            <v>0</v>
          </cell>
          <cell r="AH61">
            <v>0</v>
          </cell>
          <cell r="AI61">
            <v>0</v>
          </cell>
        </row>
        <row r="62">
          <cell r="N62">
            <v>438481.66306237539</v>
          </cell>
          <cell r="O62">
            <v>7.0297243256411823</v>
          </cell>
          <cell r="P62">
            <v>438481.66306237539</v>
          </cell>
          <cell r="Q62">
            <v>7.0297243256411823</v>
          </cell>
          <cell r="R62">
            <v>247167.49822958975</v>
          </cell>
          <cell r="S62">
            <v>6.1449392244588807</v>
          </cell>
          <cell r="T62">
            <v>236019.55581928353</v>
          </cell>
          <cell r="U62">
            <v>6.1180260301595037</v>
          </cell>
          <cell r="V62">
            <v>11147.942410306157</v>
          </cell>
          <cell r="W62">
            <v>6.7650797144835106</v>
          </cell>
          <cell r="X62">
            <v>2.3257801424790783</v>
          </cell>
          <cell r="Y62">
            <v>411753.5562253127</v>
          </cell>
          <cell r="Z62">
            <v>7.4915408305072528</v>
          </cell>
          <cell r="AA62">
            <v>411753.5562253127</v>
          </cell>
          <cell r="AB62">
            <v>7.4915408305072528</v>
          </cell>
          <cell r="AC62">
            <v>83309.76132049266</v>
          </cell>
          <cell r="AD62">
            <v>6.9607561034508292</v>
          </cell>
          <cell r="AE62">
            <v>79644.197324958295</v>
          </cell>
          <cell r="AF62">
            <v>6.9026935066940407</v>
          </cell>
          <cell r="AG62">
            <v>3665.5639955343486</v>
          </cell>
          <cell r="AH62">
            <v>8.1938303770284779</v>
          </cell>
          <cell r="AI62">
            <v>4.0532687450479123</v>
          </cell>
        </row>
        <row r="63">
          <cell r="N63">
            <v>494369.47843360831</v>
          </cell>
          <cell r="O63">
            <v>7.9584358314336123</v>
          </cell>
          <cell r="P63">
            <v>494369.47843360831</v>
          </cell>
          <cell r="Q63">
            <v>7.9584358314336123</v>
          </cell>
          <cell r="R63">
            <v>403491.52887783846</v>
          </cell>
          <cell r="S63">
            <v>7.4663889114809434</v>
          </cell>
          <cell r="T63">
            <v>376030.04932133283</v>
          </cell>
          <cell r="U63">
            <v>7.3842097865333285</v>
          </cell>
          <cell r="V63">
            <v>27461.479556508824</v>
          </cell>
          <cell r="W63">
            <v>8.5323828157440254</v>
          </cell>
          <cell r="X63">
            <v>3.1201583945301903</v>
          </cell>
          <cell r="Y63">
            <v>479924.23466963618</v>
          </cell>
          <cell r="Z63">
            <v>8.85087656480564</v>
          </cell>
          <cell r="AA63">
            <v>479924.23466963618</v>
          </cell>
          <cell r="AB63">
            <v>8.85087656480564</v>
          </cell>
          <cell r="AC63">
            <v>198025.0146047702</v>
          </cell>
          <cell r="AD63">
            <v>9.2325869077853451</v>
          </cell>
          <cell r="AE63">
            <v>171341.34276494593</v>
          </cell>
          <cell r="AF63">
            <v>9.078476177187353</v>
          </cell>
          <cell r="AG63">
            <v>26683.671839824317</v>
          </cell>
          <cell r="AH63">
            <v>10.208604892003274</v>
          </cell>
          <cell r="AI63">
            <v>4.7046795600398248</v>
          </cell>
        </row>
        <row r="64">
          <cell r="N64">
            <v>273263.86366619624</v>
          </cell>
          <cell r="O64">
            <v>7.7950729348649643</v>
          </cell>
          <cell r="P64">
            <v>273263.86366619624</v>
          </cell>
          <cell r="Q64">
            <v>7.7950729348649643</v>
          </cell>
          <cell r="R64">
            <v>249163.81432651353</v>
          </cell>
          <cell r="S64">
            <v>7.7130591432538624</v>
          </cell>
          <cell r="T64">
            <v>234407.30518257202</v>
          </cell>
          <cell r="U64">
            <v>7.5599366349055233</v>
          </cell>
          <cell r="V64">
            <v>14756.509143941819</v>
          </cell>
          <cell r="W64">
            <v>9.9901784534773785</v>
          </cell>
          <cell r="X64">
            <v>3.4784446218955294</v>
          </cell>
          <cell r="Y64">
            <v>299343.12333977636</v>
          </cell>
          <cell r="Z64">
            <v>8.181863288917798</v>
          </cell>
          <cell r="AA64">
            <v>299343.12333977636</v>
          </cell>
          <cell r="AB64">
            <v>8.181863288917798</v>
          </cell>
          <cell r="AC64">
            <v>157817.26465755413</v>
          </cell>
          <cell r="AD64">
            <v>9.1109461870793673</v>
          </cell>
          <cell r="AE64">
            <v>141176.84097415232</v>
          </cell>
          <cell r="AF64">
            <v>9.0104247911514221</v>
          </cell>
          <cell r="AG64">
            <v>16640.423683401903</v>
          </cell>
          <cell r="AH64">
            <v>9.9379248009834456</v>
          </cell>
          <cell r="AI64">
            <v>4.6779064603313669</v>
          </cell>
        </row>
        <row r="65">
          <cell r="N65">
            <v>250947.14950403359</v>
          </cell>
          <cell r="O65">
            <v>7.4098385505495203</v>
          </cell>
          <cell r="P65">
            <v>250947.14950403359</v>
          </cell>
          <cell r="Q65">
            <v>7.4098385505495203</v>
          </cell>
          <cell r="R65">
            <v>243036.68171193698</v>
          </cell>
          <cell r="S65">
            <v>7.4294166299924385</v>
          </cell>
          <cell r="T65">
            <v>235391.18045823832</v>
          </cell>
          <cell r="U65">
            <v>7.3886396546167665</v>
          </cell>
          <cell r="V65">
            <v>7645.5012536987342</v>
          </cell>
          <cell r="W65">
            <v>8.6486098358020822</v>
          </cell>
          <cell r="X65">
            <v>4.5789623263110588</v>
          </cell>
          <cell r="Y65">
            <v>331128.73305921996</v>
          </cell>
          <cell r="Z65">
            <v>7.5751858838160064</v>
          </cell>
          <cell r="AA65">
            <v>331128.73305921996</v>
          </cell>
          <cell r="AB65">
            <v>7.5751858838160064</v>
          </cell>
          <cell r="AC65">
            <v>196279.55070776551</v>
          </cell>
          <cell r="AD65">
            <v>8.3606838699018926</v>
          </cell>
          <cell r="AE65">
            <v>187357.81878904687</v>
          </cell>
          <cell r="AF65">
            <v>8.2668362362064762</v>
          </cell>
          <cell r="AG65">
            <v>8921.7319187187568</v>
          </cell>
          <cell r="AH65">
            <v>10.320411540524216</v>
          </cell>
          <cell r="AI65">
            <v>5.6183171031482102</v>
          </cell>
        </row>
        <row r="66">
          <cell r="N66">
            <v>305271.49750720337</v>
          </cell>
          <cell r="O66">
            <v>6.7125159679795026</v>
          </cell>
          <cell r="P66">
            <v>305271.49750720337</v>
          </cell>
          <cell r="Q66">
            <v>6.7125159679795026</v>
          </cell>
          <cell r="R66">
            <v>297515.53413640201</v>
          </cell>
          <cell r="S66">
            <v>6.7148180938824789</v>
          </cell>
          <cell r="T66">
            <v>286410.25550724106</v>
          </cell>
          <cell r="U66">
            <v>6.6772221127391225</v>
          </cell>
          <cell r="V66">
            <v>11105.278629162252</v>
          </cell>
          <cell r="W66">
            <v>7.6446003227330541</v>
          </cell>
          <cell r="X66">
            <v>4.3229722640597243</v>
          </cell>
          <cell r="Y66">
            <v>381011.03748710779</v>
          </cell>
          <cell r="Z66">
            <v>6.9924852812773075</v>
          </cell>
          <cell r="AA66">
            <v>381011.03748710779</v>
          </cell>
          <cell r="AB66">
            <v>6.9924852812773075</v>
          </cell>
          <cell r="AC66">
            <v>220422.66171485532</v>
          </cell>
          <cell r="AD66">
            <v>7.6816308108019529</v>
          </cell>
          <cell r="AE66">
            <v>209811.11937484893</v>
          </cell>
          <cell r="AF66">
            <v>7.6036503628914796</v>
          </cell>
          <cell r="AG66">
            <v>10611.542340006512</v>
          </cell>
          <cell r="AH66">
            <v>9.2409734090715521</v>
          </cell>
          <cell r="AI66">
            <v>5.2847660569334076</v>
          </cell>
        </row>
        <row r="67">
          <cell r="N67">
            <v>415179.56819552742</v>
          </cell>
          <cell r="O67">
            <v>6.2638253845733125</v>
          </cell>
          <cell r="P67">
            <v>415179.56819552742</v>
          </cell>
          <cell r="Q67">
            <v>6.2638253845733125</v>
          </cell>
          <cell r="R67">
            <v>395557.41348440351</v>
          </cell>
          <cell r="S67">
            <v>6.280727383065714</v>
          </cell>
          <cell r="T67">
            <v>382074.02614101424</v>
          </cell>
          <cell r="U67">
            <v>6.2401294276010484</v>
          </cell>
          <cell r="V67">
            <v>13483.387343390961</v>
          </cell>
          <cell r="W67">
            <v>7.2630912192741537</v>
          </cell>
          <cell r="X67">
            <v>4.7321171377429057</v>
          </cell>
          <cell r="Y67">
            <v>516863.10223130108</v>
          </cell>
          <cell r="Z67">
            <v>6.2670533510474593</v>
          </cell>
          <cell r="AA67">
            <v>516863.10223130108</v>
          </cell>
          <cell r="AB67">
            <v>6.2670533510474593</v>
          </cell>
          <cell r="AC67">
            <v>272333.88330309093</v>
          </cell>
          <cell r="AD67">
            <v>7.0531968518000223</v>
          </cell>
          <cell r="AE67">
            <v>269726.70960692817</v>
          </cell>
          <cell r="AF67">
            <v>7.0447550958069876</v>
          </cell>
          <cell r="AG67">
            <v>2607.1736961631068</v>
          </cell>
          <cell r="AH67">
            <v>7.9612028401974122</v>
          </cell>
          <cell r="AI67">
            <v>4.0590208869529931</v>
          </cell>
        </row>
        <row r="68">
          <cell r="N68">
            <v>327628.64672118396</v>
          </cell>
          <cell r="O68">
            <v>4.8629598676189305</v>
          </cell>
          <cell r="P68">
            <v>327628.64672118396</v>
          </cell>
          <cell r="Q68">
            <v>4.8629598676189305</v>
          </cell>
          <cell r="R68">
            <v>226493.77818529203</v>
          </cell>
          <cell r="S68">
            <v>4.7695257361931827</v>
          </cell>
          <cell r="T68">
            <v>223234.48726137119</v>
          </cell>
          <cell r="U68">
            <v>4.7841294950589477</v>
          </cell>
          <cell r="V68">
            <v>3259.2909239208275</v>
          </cell>
          <cell r="W68">
            <v>3.9422476072807493</v>
          </cell>
          <cell r="X68">
            <v>2.997474609563834</v>
          </cell>
          <cell r="Y68">
            <v>374362.30663812463</v>
          </cell>
          <cell r="Z68">
            <v>4.9037330170925024</v>
          </cell>
          <cell r="AA68">
            <v>374362.30663812463</v>
          </cell>
          <cell r="AB68">
            <v>4.9037330170925024</v>
          </cell>
          <cell r="AC68">
            <v>107396.2907082965</v>
          </cell>
          <cell r="AD68">
            <v>5.0313273210795986</v>
          </cell>
          <cell r="AE68">
            <v>107165.33569095985</v>
          </cell>
          <cell r="AF68">
            <v>5.0313273210795986</v>
          </cell>
          <cell r="AG68">
            <v>230.95501733664349</v>
          </cell>
          <cell r="AH68">
            <v>0</v>
          </cell>
          <cell r="AI68">
            <v>1.6621270113705304</v>
          </cell>
        </row>
        <row r="73">
          <cell r="N73">
            <v>1104303.9583529285</v>
          </cell>
          <cell r="O73">
            <v>4.8902134406086155</v>
          </cell>
          <cell r="P73">
            <v>1094827.5895218733</v>
          </cell>
          <cell r="Q73">
            <v>4.9237602265684597</v>
          </cell>
          <cell r="R73">
            <v>1066301.2342531369</v>
          </cell>
          <cell r="S73">
            <v>4.9115165851092213</v>
          </cell>
          <cell r="T73">
            <v>1056001.1648666549</v>
          </cell>
          <cell r="U73">
            <v>4.8966108945007916</v>
          </cell>
          <cell r="V73">
            <v>10300.069386479421</v>
          </cell>
          <cell r="W73">
            <v>6.54067471484609</v>
          </cell>
          <cell r="X73">
            <v>1.5254672394027882</v>
          </cell>
          <cell r="Y73">
            <v>198463.3035215525</v>
          </cell>
          <cell r="Z73">
            <v>4.7191231577188715</v>
          </cell>
          <cell r="AA73">
            <v>195282.80182883344</v>
          </cell>
          <cell r="AB73">
            <v>4.7898910826263048</v>
          </cell>
          <cell r="AC73">
            <v>146758.05074725926</v>
          </cell>
          <cell r="AD73">
            <v>4.8211142588788958</v>
          </cell>
          <cell r="AE73">
            <v>144053.00845690654</v>
          </cell>
          <cell r="AF73">
            <v>4.8270523473986628</v>
          </cell>
          <cell r="AG73">
            <v>2705.0422903526705</v>
          </cell>
          <cell r="AH73">
            <v>4.442780503908577</v>
          </cell>
          <cell r="AI73">
            <v>2.0990198048809705</v>
          </cell>
        </row>
        <row r="74">
          <cell r="N74">
            <v>230446.84172418795</v>
          </cell>
          <cell r="O74">
            <v>7.6040956241390187</v>
          </cell>
          <cell r="P74">
            <v>230212.25826218879</v>
          </cell>
          <cell r="Q74">
            <v>7.6100932356788897</v>
          </cell>
          <cell r="R74">
            <v>220365.72972315049</v>
          </cell>
          <cell r="S74">
            <v>7.6413080966681788</v>
          </cell>
          <cell r="T74">
            <v>207193.24155638579</v>
          </cell>
          <cell r="U74">
            <v>7.6296941385256813</v>
          </cell>
          <cell r="V74">
            <v>13172.488166764757</v>
          </cell>
          <cell r="W74">
            <v>7.8193755682705159</v>
          </cell>
          <cell r="X74">
            <v>3.1158897967372199</v>
          </cell>
          <cell r="Y74">
            <v>279071.50611617073</v>
          </cell>
          <cell r="Z74">
            <v>6.8265538348241144</v>
          </cell>
          <cell r="AA74">
            <v>278080.87125417625</v>
          </cell>
          <cell r="AB74">
            <v>6.8454718218168917</v>
          </cell>
          <cell r="AC74">
            <v>261563.6657866289</v>
          </cell>
          <cell r="AD74">
            <v>6.844615057649639</v>
          </cell>
          <cell r="AE74">
            <v>250608.08506804545</v>
          </cell>
          <cell r="AF74">
            <v>6.7655021238192763</v>
          </cell>
          <cell r="AG74">
            <v>10955.580718583589</v>
          </cell>
          <cell r="AH74">
            <v>8.4766091741270611</v>
          </cell>
          <cell r="AI74">
            <v>5.2370961337510176</v>
          </cell>
        </row>
        <row r="75">
          <cell r="N75">
            <v>937447.35586156358</v>
          </cell>
          <cell r="O75">
            <v>8.0359763239246416</v>
          </cell>
          <cell r="P75">
            <v>935622.68570494012</v>
          </cell>
          <cell r="Q75">
            <v>8.0496842127439461</v>
          </cell>
          <cell r="R75">
            <v>889414.67971020332</v>
          </cell>
          <cell r="S75">
            <v>8.0752567930731924</v>
          </cell>
          <cell r="T75">
            <v>833891.30131006567</v>
          </cell>
          <cell r="U75">
            <v>8.0822977392311905</v>
          </cell>
          <cell r="V75">
            <v>55523.378400149297</v>
          </cell>
          <cell r="W75">
            <v>7.9715912203011952</v>
          </cell>
          <cell r="X75">
            <v>3.5898661244303351</v>
          </cell>
          <cell r="Y75">
            <v>896042.72972282348</v>
          </cell>
          <cell r="Z75">
            <v>8.4419913845397208</v>
          </cell>
          <cell r="AA75">
            <v>893291.22418172727</v>
          </cell>
          <cell r="AB75">
            <v>8.4595505191944778</v>
          </cell>
          <cell r="AC75">
            <v>847487.91378096992</v>
          </cell>
          <cell r="AD75">
            <v>8.4723974498729913</v>
          </cell>
          <cell r="AE75">
            <v>808543.94617480296</v>
          </cell>
          <cell r="AF75">
            <v>8.4172624099810456</v>
          </cell>
          <cell r="AG75">
            <v>38943.967606178237</v>
          </cell>
          <cell r="AH75">
            <v>9.559558140484139</v>
          </cell>
          <cell r="AI75">
            <v>4.3294859347512737</v>
          </cell>
        </row>
        <row r="76">
          <cell r="N76">
            <v>6612.9670575743412</v>
          </cell>
          <cell r="O76">
            <v>6.737259036327468</v>
          </cell>
          <cell r="P76">
            <v>6612.9670575743412</v>
          </cell>
          <cell r="Q76">
            <v>6.737259036327468</v>
          </cell>
          <cell r="R76">
            <v>5661.4820874211782</v>
          </cell>
          <cell r="S76">
            <v>7.2349629406523421</v>
          </cell>
          <cell r="T76">
            <v>5211.4428748981236</v>
          </cell>
          <cell r="U76">
            <v>7.3669655241634588</v>
          </cell>
          <cell r="V76">
            <v>450.03921252305338</v>
          </cell>
          <cell r="W76">
            <v>5.9472453874244326</v>
          </cell>
          <cell r="X76">
            <v>1.3947613420966571</v>
          </cell>
          <cell r="Y76">
            <v>3175.5460557313836</v>
          </cell>
          <cell r="Z76">
            <v>7.7065338938682197</v>
          </cell>
          <cell r="AA76">
            <v>3175.5460557313836</v>
          </cell>
          <cell r="AB76">
            <v>7.7065338938682197</v>
          </cell>
          <cell r="AC76">
            <v>2628.079348050258</v>
          </cell>
          <cell r="AD76">
            <v>8.3847020520756903</v>
          </cell>
          <cell r="AE76">
            <v>2200.3759826519331</v>
          </cell>
          <cell r="AF76">
            <v>7.5047406301493416</v>
          </cell>
          <cell r="AG76">
            <v>427.70336539832488</v>
          </cell>
          <cell r="AH76">
            <v>12</v>
          </cell>
          <cell r="AI76">
            <v>1.3631541132774148</v>
          </cell>
        </row>
        <row r="77">
          <cell r="N77">
            <v>41109.617037682925</v>
          </cell>
          <cell r="O77">
            <v>8.4729061519838407</v>
          </cell>
          <cell r="P77">
            <v>41109.617037682925</v>
          </cell>
          <cell r="Q77">
            <v>8.4729061519838407</v>
          </cell>
          <cell r="R77">
            <v>10005.552496943748</v>
          </cell>
          <cell r="S77">
            <v>10.743679269654425</v>
          </cell>
          <cell r="T77">
            <v>0</v>
          </cell>
          <cell r="U77">
            <v>0</v>
          </cell>
          <cell r="V77">
            <v>10005.552496943748</v>
          </cell>
          <cell r="W77">
            <v>10.743679269654425</v>
          </cell>
          <cell r="X77">
            <v>6.0797198142081603</v>
          </cell>
          <cell r="Y77">
            <v>49964.321575961869</v>
          </cell>
          <cell r="Z77">
            <v>8.9754022495145804</v>
          </cell>
          <cell r="AA77">
            <v>48908.53805244097</v>
          </cell>
          <cell r="AB77">
            <v>9.0997895756085487</v>
          </cell>
          <cell r="AC77">
            <v>16328.768510472861</v>
          </cell>
          <cell r="AD77">
            <v>11.903337099815097</v>
          </cell>
          <cell r="AE77">
            <v>0</v>
          </cell>
          <cell r="AF77">
            <v>0</v>
          </cell>
          <cell r="AG77">
            <v>16328.768510472861</v>
          </cell>
          <cell r="AH77">
            <v>11.903337099815097</v>
          </cell>
          <cell r="AI77">
            <v>6.1644876045037407</v>
          </cell>
        </row>
        <row r="79">
          <cell r="R79">
            <v>1058333.7555617024</v>
          </cell>
          <cell r="S79">
            <v>4.9050658529944338</v>
          </cell>
          <cell r="T79">
            <v>1048033.6861752198</v>
          </cell>
          <cell r="U79">
            <v>4.8899667933406707</v>
          </cell>
          <cell r="V79">
            <v>10300.069386479421</v>
          </cell>
          <cell r="W79">
            <v>6.54067471484609</v>
          </cell>
          <cell r="X79">
            <v>1.5325828484948445</v>
          </cell>
          <cell r="AC79">
            <v>146233.33290562805</v>
          </cell>
          <cell r="AD79">
            <v>4.8094761038488434</v>
          </cell>
          <cell r="AE79">
            <v>143528.29061527536</v>
          </cell>
          <cell r="AF79">
            <v>4.815259420803252</v>
          </cell>
          <cell r="AG79">
            <v>2705.0422903526705</v>
          </cell>
          <cell r="AH79">
            <v>4.442780503908577</v>
          </cell>
          <cell r="AI79">
            <v>2.0990198048809705</v>
          </cell>
        </row>
        <row r="80">
          <cell r="R80">
            <v>7967.4786914326451</v>
          </cell>
          <cell r="S80">
            <v>5.6366750708775131</v>
          </cell>
          <cell r="T80">
            <v>7967.4786914326451</v>
          </cell>
          <cell r="U80">
            <v>5.6366750708775131</v>
          </cell>
          <cell r="V80">
            <v>0</v>
          </cell>
          <cell r="W80">
            <v>0</v>
          </cell>
          <cell r="X80">
            <v>1</v>
          </cell>
          <cell r="AC80">
            <v>524.71784163118878</v>
          </cell>
          <cell r="AD80">
            <v>7.2603454832464358</v>
          </cell>
          <cell r="AE80">
            <v>524.71784163118878</v>
          </cell>
          <cell r="AF80">
            <v>7.2603454832464358</v>
          </cell>
          <cell r="AG80">
            <v>0</v>
          </cell>
          <cell r="AH80">
            <v>0</v>
          </cell>
          <cell r="AI80">
            <v>0</v>
          </cell>
        </row>
        <row r="81">
          <cell r="R81">
            <v>220365.72972315049</v>
          </cell>
          <cell r="S81">
            <v>7.6413080966681788</v>
          </cell>
          <cell r="T81">
            <v>207193.24155638579</v>
          </cell>
          <cell r="U81">
            <v>7.6296941385256813</v>
          </cell>
          <cell r="V81">
            <v>13172.488166764757</v>
          </cell>
          <cell r="W81">
            <v>7.8193755682705159</v>
          </cell>
          <cell r="X81">
            <v>3.1158897967372199</v>
          </cell>
          <cell r="AC81">
            <v>261563.6657866289</v>
          </cell>
          <cell r="AD81">
            <v>6.844615057649639</v>
          </cell>
          <cell r="AE81">
            <v>250608.08506804545</v>
          </cell>
          <cell r="AF81">
            <v>6.7655021238192763</v>
          </cell>
          <cell r="AG81">
            <v>10955.580718583589</v>
          </cell>
          <cell r="AH81">
            <v>8.4766091741270611</v>
          </cell>
          <cell r="AI81">
            <v>5.2370961337510176</v>
          </cell>
        </row>
        <row r="82">
          <cell r="R82">
            <v>9896.6925985284779</v>
          </cell>
          <cell r="S82">
            <v>8.9056091923303686</v>
          </cell>
          <cell r="T82">
            <v>9212.0699240062295</v>
          </cell>
          <cell r="U82">
            <v>8.7249943056500392</v>
          </cell>
          <cell r="V82">
            <v>684.62267452225171</v>
          </cell>
          <cell r="W82">
            <v>11.33590697143438</v>
          </cell>
          <cell r="X82">
            <v>6.2913755726433722</v>
          </cell>
          <cell r="AC82">
            <v>1813.7627591594642</v>
          </cell>
          <cell r="AD82">
            <v>13.35828138058516</v>
          </cell>
          <cell r="AE82">
            <v>1813.7627591594642</v>
          </cell>
          <cell r="AF82">
            <v>13.35828138058516</v>
          </cell>
          <cell r="AG82">
            <v>0</v>
          </cell>
          <cell r="AH82">
            <v>0</v>
          </cell>
          <cell r="AI82">
            <v>2</v>
          </cell>
        </row>
        <row r="83">
          <cell r="R83">
            <v>187728.88190098407</v>
          </cell>
          <cell r="S83">
            <v>6.2469398647658423</v>
          </cell>
          <cell r="T83">
            <v>166553.59173030569</v>
          </cell>
          <cell r="U83">
            <v>6.2507487001944799</v>
          </cell>
          <cell r="V83">
            <v>21175.290170678578</v>
          </cell>
          <cell r="W83">
            <v>6.218060410191196</v>
          </cell>
          <cell r="X83">
            <v>2.5847914779432037</v>
          </cell>
          <cell r="AC83">
            <v>2768.0368294069895</v>
          </cell>
          <cell r="AD83">
            <v>10.670052392331732</v>
          </cell>
          <cell r="AE83">
            <v>2263.3484582297833</v>
          </cell>
          <cell r="AF83">
            <v>11.319858005461439</v>
          </cell>
          <cell r="AG83">
            <v>504.68837117720608</v>
          </cell>
          <cell r="AH83">
            <v>6</v>
          </cell>
          <cell r="AI83">
            <v>5.7119047066813575</v>
          </cell>
        </row>
        <row r="84">
          <cell r="R84">
            <v>349143.97118475853</v>
          </cell>
          <cell r="S84">
            <v>7.7044891184074844</v>
          </cell>
          <cell r="T84">
            <v>335238.5044025628</v>
          </cell>
          <cell r="U84">
            <v>7.6603440211976226</v>
          </cell>
          <cell r="V84">
            <v>13905.466782197307</v>
          </cell>
          <cell r="W84">
            <v>8.7260485187899146</v>
          </cell>
          <cell r="X84">
            <v>3.0726297467202204</v>
          </cell>
          <cell r="AC84">
            <v>427965.9724822393</v>
          </cell>
          <cell r="AD84">
            <v>7.4577865429755015</v>
          </cell>
          <cell r="AE84">
            <v>408218.56480599364</v>
          </cell>
          <cell r="AF84">
            <v>7.3525816715560133</v>
          </cell>
          <cell r="AG84">
            <v>19747.407676247938</v>
          </cell>
          <cell r="AH84">
            <v>9.460445628124619</v>
          </cell>
          <cell r="AI84">
            <v>4.1441477443124644</v>
          </cell>
        </row>
        <row r="85">
          <cell r="R85">
            <v>112833.84794687953</v>
          </cell>
          <cell r="S85">
            <v>7.518698641623109</v>
          </cell>
          <cell r="T85">
            <v>108446.41819113911</v>
          </cell>
          <cell r="U85">
            <v>7.5079980627322085</v>
          </cell>
          <cell r="V85">
            <v>4387.4297557403979</v>
          </cell>
          <cell r="W85">
            <v>7.7699275690018448</v>
          </cell>
          <cell r="X85">
            <v>4.3313096496005263</v>
          </cell>
          <cell r="AC85">
            <v>10112.927373679349</v>
          </cell>
          <cell r="AD85">
            <v>12.196790369901938</v>
          </cell>
          <cell r="AE85">
            <v>9169.1403918827891</v>
          </cell>
          <cell r="AF85">
            <v>12.166130454580731</v>
          </cell>
          <cell r="AG85">
            <v>943.78698179656112</v>
          </cell>
          <cell r="AH85">
            <v>12.494659564334107</v>
          </cell>
          <cell r="AI85">
            <v>3.8642643424635783</v>
          </cell>
        </row>
        <row r="86">
          <cell r="R86">
            <v>70876.595740889039</v>
          </cell>
          <cell r="S86">
            <v>10.536423746429463</v>
          </cell>
          <cell r="T86">
            <v>66618.982332153129</v>
          </cell>
          <cell r="U86">
            <v>10.491272325126159</v>
          </cell>
          <cell r="V86">
            <v>4257.6134087358596</v>
          </cell>
          <cell r="W86">
            <v>11.311721798444804</v>
          </cell>
          <cell r="X86">
            <v>6.0371711780613353</v>
          </cell>
          <cell r="AC86">
            <v>36673.577105891265</v>
          </cell>
          <cell r="AD86">
            <v>11.671651640980784</v>
          </cell>
          <cell r="AE86">
            <v>35153.12885370366</v>
          </cell>
          <cell r="AF86">
            <v>11.609916946464208</v>
          </cell>
          <cell r="AG86">
            <v>1520.4482521875982</v>
          </cell>
          <cell r="AH86">
            <v>13.06741976925815</v>
          </cell>
          <cell r="AI86">
            <v>4.3731935939984723</v>
          </cell>
        </row>
        <row r="87">
          <cell r="R87">
            <v>158934.69033819731</v>
          </cell>
          <cell r="S87">
            <v>10.197735881202515</v>
          </cell>
          <cell r="T87">
            <v>147821.73472992261</v>
          </cell>
          <cell r="U87">
            <v>10.288041618073972</v>
          </cell>
          <cell r="V87">
            <v>11112.955608274793</v>
          </cell>
          <cell r="W87">
            <v>9.0119259496463879</v>
          </cell>
          <cell r="X87">
            <v>4.5989082671906152</v>
          </cell>
          <cell r="AC87">
            <v>368153.63723058673</v>
          </cell>
          <cell r="AD87">
            <v>9.1812932554876046</v>
          </cell>
          <cell r="AE87">
            <v>351926.00090581976</v>
          </cell>
          <cell r="AF87">
            <v>9.1796623944771039</v>
          </cell>
          <cell r="AG87">
            <v>16227.636324768853</v>
          </cell>
          <cell r="AH87">
            <v>9.2156344875933449</v>
          </cell>
          <cell r="AI87">
            <v>4.6037016314827586</v>
          </cell>
        </row>
        <row r="88">
          <cell r="R88">
            <v>5661.4820874211782</v>
          </cell>
          <cell r="S88">
            <v>7.2349629406523421</v>
          </cell>
          <cell r="T88">
            <v>5211.4428748981236</v>
          </cell>
          <cell r="U88">
            <v>7.3669655241634588</v>
          </cell>
          <cell r="V88">
            <v>450.03921252305338</v>
          </cell>
          <cell r="W88">
            <v>5.9472453874244326</v>
          </cell>
          <cell r="X88">
            <v>1.3947613420966571</v>
          </cell>
          <cell r="AC88">
            <v>2628.079348050258</v>
          </cell>
          <cell r="AD88">
            <v>8.3847020520756903</v>
          </cell>
          <cell r="AE88">
            <v>2200.3759826519331</v>
          </cell>
          <cell r="AF88">
            <v>7.5047406301493416</v>
          </cell>
          <cell r="AG88">
            <v>427.70336539832488</v>
          </cell>
          <cell r="AH88">
            <v>12</v>
          </cell>
          <cell r="AI88">
            <v>1.3631541132774148</v>
          </cell>
        </row>
        <row r="89">
          <cell r="R89">
            <v>10005.552496943748</v>
          </cell>
          <cell r="S89">
            <v>10.743679269654425</v>
          </cell>
          <cell r="T89">
            <v>0</v>
          </cell>
          <cell r="U89">
            <v>0</v>
          </cell>
          <cell r="V89">
            <v>10005.552496943748</v>
          </cell>
          <cell r="W89">
            <v>10.743679269654425</v>
          </cell>
          <cell r="X89">
            <v>6.0797198142081603</v>
          </cell>
          <cell r="AC89">
            <v>16328.768510472861</v>
          </cell>
          <cell r="AD89">
            <v>11.903337099815097</v>
          </cell>
          <cell r="AE89">
            <v>0</v>
          </cell>
          <cell r="AF89">
            <v>0</v>
          </cell>
          <cell r="AG89">
            <v>16328.768510472861</v>
          </cell>
          <cell r="AH89">
            <v>11.903337099815097</v>
          </cell>
          <cell r="AI89">
            <v>6.1644876045037407</v>
          </cell>
        </row>
        <row r="91">
          <cell r="R91">
            <v>117019.57222583683</v>
          </cell>
          <cell r="S91">
            <v>12.667773960772458</v>
          </cell>
          <cell r="T91">
            <v>111503.04633849583</v>
          </cell>
          <cell r="U91">
            <v>12.723377586455301</v>
          </cell>
          <cell r="V91">
            <v>5516.5258873410403</v>
          </cell>
          <cell r="W91">
            <v>11.553698579199409</v>
          </cell>
          <cell r="X91">
            <v>4.9021253411776513</v>
          </cell>
          <cell r="AC91">
            <v>151404.75469728178</v>
          </cell>
          <cell r="AD91">
            <v>12.764996873360531</v>
          </cell>
          <cell r="AE91">
            <v>144405.12529230051</v>
          </cell>
          <cell r="AF91">
            <v>12.775034731329765</v>
          </cell>
          <cell r="AG91">
            <v>6999.6294049813878</v>
          </cell>
          <cell r="AH91">
            <v>12.56158804178413</v>
          </cell>
          <cell r="AI91">
            <v>5.7208163132584131</v>
          </cell>
        </row>
        <row r="92">
          <cell r="R92">
            <v>65479.953956617486</v>
          </cell>
          <cell r="S92">
            <v>10.59152060764843</v>
          </cell>
          <cell r="T92">
            <v>61678.422845682479</v>
          </cell>
          <cell r="U92">
            <v>10.428497778484228</v>
          </cell>
          <cell r="V92">
            <v>3801.5311109350032</v>
          </cell>
          <cell r="W92">
            <v>13.059023883080156</v>
          </cell>
          <cell r="X92">
            <v>7.4419703568770457</v>
          </cell>
          <cell r="AC92">
            <v>41253.233301464104</v>
          </cell>
          <cell r="AD92">
            <v>11.15688911247063</v>
          </cell>
          <cell r="AE92">
            <v>39292.138840409847</v>
          </cell>
          <cell r="AF92">
            <v>11.115286005573619</v>
          </cell>
          <cell r="AG92">
            <v>1961.0944610542404</v>
          </cell>
          <cell r="AH92">
            <v>11.965831558497104</v>
          </cell>
          <cell r="AI92">
            <v>4.0302899037130766</v>
          </cell>
        </row>
        <row r="93">
          <cell r="R93">
            <v>34073.007387582278</v>
          </cell>
          <cell r="S93">
            <v>10.377004919272773</v>
          </cell>
          <cell r="T93">
            <v>32147.995120194293</v>
          </cell>
          <cell r="U93">
            <v>10.336835071613223</v>
          </cell>
          <cell r="V93">
            <v>1925.0122673879587</v>
          </cell>
          <cell r="W93">
            <v>11.036423268857835</v>
          </cell>
          <cell r="X93">
            <v>3.9771162110332932</v>
          </cell>
          <cell r="AC93">
            <v>51826.902842489719</v>
          </cell>
          <cell r="AD93">
            <v>11.815557045616352</v>
          </cell>
          <cell r="AE93">
            <v>47986.608785410477</v>
          </cell>
          <cell r="AF93">
            <v>11.862207045889305</v>
          </cell>
          <cell r="AG93">
            <v>3840.2940570792371</v>
          </cell>
          <cell r="AH93">
            <v>11.237958819747256</v>
          </cell>
          <cell r="AI93">
            <v>6.0721570125193773</v>
          </cell>
        </row>
        <row r="94">
          <cell r="R94">
            <v>217733.82622246866</v>
          </cell>
          <cell r="S94">
            <v>7.7440983989375072</v>
          </cell>
          <cell r="T94">
            <v>208419.25388422824</v>
          </cell>
          <cell r="U94">
            <v>7.6654658568645404</v>
          </cell>
          <cell r="V94">
            <v>9314.5723382405977</v>
          </cell>
          <cell r="W94">
            <v>9.3789102705365277</v>
          </cell>
          <cell r="X94">
            <v>4.1191357953517231</v>
          </cell>
          <cell r="AC94">
            <v>332582.25935250346</v>
          </cell>
          <cell r="AD94">
            <v>7.3449685328431249</v>
          </cell>
          <cell r="AE94">
            <v>320154.55853945744</v>
          </cell>
          <cell r="AF94">
            <v>7.2390235197917443</v>
          </cell>
          <cell r="AG94">
            <v>12427.700813047557</v>
          </cell>
          <cell r="AH94">
            <v>9.8562319841190522</v>
          </cell>
          <cell r="AI94">
            <v>3.6771561243947897</v>
          </cell>
        </row>
        <row r="95">
          <cell r="R95">
            <v>1016833.2880646854</v>
          </cell>
          <cell r="S95">
            <v>4.8618689287253742</v>
          </cell>
          <cell r="T95">
            <v>1011938.3789436087</v>
          </cell>
          <cell r="U95">
            <v>4.8559882638086167</v>
          </cell>
          <cell r="V95">
            <v>4894.909121077173</v>
          </cell>
          <cell r="W95">
            <v>6.3569269891916864</v>
          </cell>
          <cell r="X95">
            <v>1.0178306433105653</v>
          </cell>
          <cell r="AC95">
            <v>138376.34377575803</v>
          </cell>
          <cell r="AD95">
            <v>4.7357883199036799</v>
          </cell>
          <cell r="AE95">
            <v>136268.43965127651</v>
          </cell>
          <cell r="AF95">
            <v>4.7277277053123026</v>
          </cell>
          <cell r="AG95">
            <v>2107.9041244815062</v>
          </cell>
          <cell r="AH95">
            <v>5.3814794254832163</v>
          </cell>
          <cell r="AI95">
            <v>3.5235433136794692</v>
          </cell>
        </row>
        <row r="96">
          <cell r="R96">
            <v>86734.657901487109</v>
          </cell>
          <cell r="S96">
            <v>6.8581362727375828</v>
          </cell>
          <cell r="T96">
            <v>84098.57272532428</v>
          </cell>
          <cell r="U96">
            <v>6.8878847939810761</v>
          </cell>
          <cell r="V96">
            <v>2636.0851761627946</v>
          </cell>
          <cell r="W96">
            <v>5.9447577736020358</v>
          </cell>
          <cell r="X96">
            <v>4.1198576818141674</v>
          </cell>
          <cell r="AC96">
            <v>281.50015439903791</v>
          </cell>
          <cell r="AD96">
            <v>12</v>
          </cell>
          <cell r="AE96">
            <v>281.50015439903791</v>
          </cell>
          <cell r="AF96">
            <v>12</v>
          </cell>
          <cell r="AG96">
            <v>0</v>
          </cell>
          <cell r="AH96">
            <v>0</v>
          </cell>
          <cell r="AI96">
            <v>4</v>
          </cell>
        </row>
        <row r="97">
          <cell r="R97">
            <v>374801.94804647728</v>
          </cell>
          <cell r="S97">
            <v>6.8199285204280677</v>
          </cell>
          <cell r="T97">
            <v>346099.93964350945</v>
          </cell>
          <cell r="U97">
            <v>6.888248610736122</v>
          </cell>
          <cell r="V97">
            <v>28702.008402971423</v>
          </cell>
          <cell r="W97">
            <v>5.9957102332821437</v>
          </cell>
          <cell r="X97">
            <v>2.2470215846964439</v>
          </cell>
          <cell r="AC97">
            <v>81091.046743963801</v>
          </cell>
          <cell r="AD97">
            <v>7.0598281339924362</v>
          </cell>
          <cell r="AE97">
            <v>75398.451979041405</v>
          </cell>
          <cell r="AF97">
            <v>6.9809962024495853</v>
          </cell>
          <cell r="AG97">
            <v>5692.5947649223381</v>
          </cell>
          <cell r="AH97">
            <v>8.1238482801652925</v>
          </cell>
          <cell r="AI97">
            <v>6.2240379311292422</v>
          </cell>
        </row>
        <row r="98">
          <cell r="R98">
            <v>46534.642231452999</v>
          </cell>
          <cell r="S98">
            <v>6.3493978279686072</v>
          </cell>
          <cell r="T98">
            <v>43738.07846136127</v>
          </cell>
          <cell r="U98">
            <v>6.2768453556000354</v>
          </cell>
          <cell r="V98">
            <v>2796.5637700916905</v>
          </cell>
          <cell r="W98">
            <v>7.4332183527459375</v>
          </cell>
          <cell r="X98">
            <v>2.3557982323823801</v>
          </cell>
          <cell r="AC98">
            <v>138893.4145165942</v>
          </cell>
          <cell r="AD98">
            <v>5.8882703650334038</v>
          </cell>
          <cell r="AE98">
            <v>137596.18888728571</v>
          </cell>
          <cell r="AF98">
            <v>5.8895320190652196</v>
          </cell>
          <cell r="AG98">
            <v>1297.2256293084934</v>
          </cell>
          <cell r="AH98">
            <v>5.7760144369539415</v>
          </cell>
          <cell r="AI98">
            <v>3.3779625610307376</v>
          </cell>
        </row>
        <row r="99">
          <cell r="R99">
            <v>60260.568609430178</v>
          </cell>
          <cell r="S99">
            <v>7.0046931727285049</v>
          </cell>
          <cell r="T99">
            <v>50927.185111742612</v>
          </cell>
          <cell r="U99">
            <v>6.9675318823482142</v>
          </cell>
          <cell r="V99">
            <v>9333.3834976875169</v>
          </cell>
          <cell r="W99">
            <v>7.2129412869309517</v>
          </cell>
          <cell r="X99">
            <v>2.7051838022984325</v>
          </cell>
          <cell r="AC99">
            <v>22578.700323239271</v>
          </cell>
          <cell r="AD99">
            <v>7.1762249062831263</v>
          </cell>
          <cell r="AE99">
            <v>19907.286122319878</v>
          </cell>
          <cell r="AF99">
            <v>7.2552642237352671</v>
          </cell>
          <cell r="AG99">
            <v>2671.4142009193993</v>
          </cell>
          <cell r="AH99">
            <v>6.6191332386531174</v>
          </cell>
          <cell r="AI99">
            <v>3.9473795847887607</v>
          </cell>
        </row>
        <row r="100">
          <cell r="R100">
            <v>128279.32736736958</v>
          </cell>
          <cell r="S100">
            <v>6.4041297991652222</v>
          </cell>
          <cell r="T100">
            <v>119131.64727757966</v>
          </cell>
          <cell r="U100">
            <v>6.2776799202344655</v>
          </cell>
          <cell r="V100">
            <v>9147.6800897898811</v>
          </cell>
          <cell r="W100">
            <v>7.9463258665986176</v>
          </cell>
          <cell r="X100">
            <v>4.2866954599973459</v>
          </cell>
          <cell r="AC100">
            <v>293823.27735146735</v>
          </cell>
          <cell r="AD100">
            <v>6.2927705560253715</v>
          </cell>
          <cell r="AE100">
            <v>278605.09766570572</v>
          </cell>
          <cell r="AF100">
            <v>6.2341483671916595</v>
          </cell>
          <cell r="AG100">
            <v>15218.179685763322</v>
          </cell>
          <cell r="AH100">
            <v>7.2898321089927087</v>
          </cell>
          <cell r="AI100">
            <v>3.4668823172377814</v>
          </cell>
        </row>
        <row r="101">
          <cell r="R101">
            <v>33992.333760533744</v>
          </cell>
          <cell r="S101">
            <v>7.1552992416097139</v>
          </cell>
          <cell r="T101">
            <v>32614.630256302415</v>
          </cell>
          <cell r="U101">
            <v>7.1381702245994711</v>
          </cell>
          <cell r="V101">
            <v>1377.7035042313273</v>
          </cell>
          <cell r="W101">
            <v>7.5627662263008428</v>
          </cell>
          <cell r="X101">
            <v>2.9551615522355172</v>
          </cell>
          <cell r="AC101">
            <v>6326.2766037617857</v>
          </cell>
          <cell r="AD101">
            <v>10.908786427174491</v>
          </cell>
          <cell r="AE101">
            <v>5510.0197648064996</v>
          </cell>
          <cell r="AF101">
            <v>10.785929645761536</v>
          </cell>
          <cell r="AG101">
            <v>816.2568389552855</v>
          </cell>
          <cell r="AH101">
            <v>11.712610723973304</v>
          </cell>
          <cell r="AI101">
            <v>2.5266597752723388</v>
          </cell>
        </row>
        <row r="102">
          <cell r="R102">
            <v>10005.552496943748</v>
          </cell>
          <cell r="S102">
            <v>10.743679269654425</v>
          </cell>
          <cell r="T102">
            <v>0</v>
          </cell>
          <cell r="U102">
            <v>0</v>
          </cell>
          <cell r="V102">
            <v>10005.552496943748</v>
          </cell>
          <cell r="W102">
            <v>10.743679269654425</v>
          </cell>
          <cell r="X102">
            <v>6.0797198142081603</v>
          </cell>
          <cell r="AC102">
            <v>16328.768510472861</v>
          </cell>
          <cell r="AD102">
            <v>11.903337099815097</v>
          </cell>
          <cell r="AE102">
            <v>0</v>
          </cell>
          <cell r="AF102">
            <v>0</v>
          </cell>
          <cell r="AG102">
            <v>16328.768510472861</v>
          </cell>
          <cell r="AH102">
            <v>11.903337099815097</v>
          </cell>
          <cell r="AI102">
            <v>6.1644876045037407</v>
          </cell>
        </row>
        <row r="114">
          <cell r="J114">
            <v>2102297.1506083999</v>
          </cell>
          <cell r="K114">
            <v>83411.102218682325</v>
          </cell>
          <cell r="L114">
            <v>875805.24729034712</v>
          </cell>
          <cell r="M114">
            <v>5913.9802124462121</v>
          </cell>
          <cell r="N114">
            <v>857194.34808360226</v>
          </cell>
          <cell r="O114">
            <v>279972.47280294541</v>
          </cell>
          <cell r="Q114">
            <v>1205405.4156824083</v>
          </cell>
          <cell r="R114">
            <v>108128.83958253395</v>
          </cell>
          <cell r="S114">
            <v>298292.80902697804</v>
          </cell>
          <cell r="T114">
            <v>90041.823350025312</v>
          </cell>
          <cell r="U114">
            <v>565242.21307083825</v>
          </cell>
        </row>
        <row r="115">
          <cell r="J115">
            <v>220907.24616464338</v>
          </cell>
          <cell r="K115">
            <v>28384.59890190298</v>
          </cell>
          <cell r="L115">
            <v>110817.22744842028</v>
          </cell>
          <cell r="M115">
            <v>703.75038599759478</v>
          </cell>
          <cell r="N115">
            <v>72017.122833753398</v>
          </cell>
          <cell r="O115">
            <v>8984.5465945692958</v>
          </cell>
          <cell r="Q115">
            <v>207301.4053686898</v>
          </cell>
          <cell r="R115">
            <v>33052.809795687019</v>
          </cell>
          <cell r="S115">
            <v>72204.789603352794</v>
          </cell>
          <cell r="T115">
            <v>18414.801766937067</v>
          </cell>
          <cell r="U115">
            <v>64252.410241580008</v>
          </cell>
          <cell r="V115">
            <v>19376.593961133778</v>
          </cell>
        </row>
        <row r="116">
          <cell r="J116">
            <v>140081.9165152518</v>
          </cell>
          <cell r="K116">
            <v>5897.0514426622995</v>
          </cell>
          <cell r="L116">
            <v>81973.63415335273</v>
          </cell>
          <cell r="M116">
            <v>461.91003467328699</v>
          </cell>
          <cell r="N116">
            <v>46729.898507780919</v>
          </cell>
          <cell r="O116">
            <v>5019.4223767830554</v>
          </cell>
          <cell r="Q116">
            <v>114661.46760706512</v>
          </cell>
          <cell r="R116">
            <v>5250.3773941196978</v>
          </cell>
          <cell r="S116">
            <v>52411.39193426245</v>
          </cell>
          <cell r="T116">
            <v>8114.2196090940788</v>
          </cell>
          <cell r="U116">
            <v>41510.315115972713</v>
          </cell>
          <cell r="V116">
            <v>7375.1635536168196</v>
          </cell>
        </row>
        <row r="117">
          <cell r="J117">
            <v>463849.17222509708</v>
          </cell>
          <cell r="K117">
            <v>31446.277216016442</v>
          </cell>
          <cell r="L117">
            <v>211864.53705822825</v>
          </cell>
          <cell r="M117">
            <v>2284.7196072102652</v>
          </cell>
          <cell r="N117">
            <v>178744.73814431854</v>
          </cell>
          <cell r="O117">
            <v>39508.900199295364</v>
          </cell>
          <cell r="Q117">
            <v>368057.38409566443</v>
          </cell>
          <cell r="R117">
            <v>46175.090620902207</v>
          </cell>
          <cell r="S117">
            <v>95334.14162019956</v>
          </cell>
          <cell r="T117">
            <v>34497.066466894197</v>
          </cell>
          <cell r="U117">
            <v>154786.8915533855</v>
          </cell>
          <cell r="V117">
            <v>37264.193834268721</v>
          </cell>
        </row>
        <row r="118">
          <cell r="J118">
            <v>1277458.8157031424</v>
          </cell>
          <cell r="K118">
            <v>17683.174658100328</v>
          </cell>
          <cell r="L118">
            <v>471149.84863035951</v>
          </cell>
          <cell r="M118">
            <v>2463.6001845650635</v>
          </cell>
          <cell r="N118">
            <v>559702.58859777369</v>
          </cell>
          <cell r="O118">
            <v>226459.60363229938</v>
          </cell>
          <cell r="Q118">
            <v>515385.15861099045</v>
          </cell>
          <cell r="R118">
            <v>23650.561771824574</v>
          </cell>
          <cell r="S118">
            <v>78342.48586916941</v>
          </cell>
          <cell r="T118">
            <v>29015.735507099587</v>
          </cell>
          <cell r="U118">
            <v>304692.59615992848</v>
          </cell>
          <cell r="V118">
            <v>79683.779302988201</v>
          </cell>
        </row>
        <row r="120">
          <cell r="J120">
            <v>285711.31933417456</v>
          </cell>
          <cell r="K120">
            <v>2992.0643189565762</v>
          </cell>
          <cell r="L120">
            <v>99496.654047556178</v>
          </cell>
          <cell r="M120">
            <v>865.87175577114476</v>
          </cell>
          <cell r="N120">
            <v>164662.14354406917</v>
          </cell>
          <cell r="O120">
            <v>17694.585667823678</v>
          </cell>
          <cell r="Q120">
            <v>130807.29040872752</v>
          </cell>
          <cell r="R120">
            <v>234.58346199919828</v>
          </cell>
          <cell r="S120">
            <v>12676.313758126738</v>
          </cell>
          <cell r="T120">
            <v>8805.1061305581261</v>
          </cell>
          <cell r="U120">
            <v>101867.50047689301</v>
          </cell>
          <cell r="V120">
            <v>7223.7865811502479</v>
          </cell>
        </row>
        <row r="121">
          <cell r="J121">
            <v>1248443.4550091589</v>
          </cell>
          <cell r="K121">
            <v>18084.825979931782</v>
          </cell>
          <cell r="L121">
            <v>504758.55647822568</v>
          </cell>
          <cell r="M121">
            <v>3757.7414711549818</v>
          </cell>
          <cell r="N121">
            <v>527432.72259251238</v>
          </cell>
          <cell r="O121">
            <v>194409.60848727418</v>
          </cell>
          <cell r="Q121">
            <v>590333.29803556507</v>
          </cell>
          <cell r="R121">
            <v>11027.102512372761</v>
          </cell>
          <cell r="S121">
            <v>100698.73140596313</v>
          </cell>
          <cell r="T121">
            <v>59724.313747077547</v>
          </cell>
          <cell r="U121">
            <v>338784.37631318776</v>
          </cell>
          <cell r="V121">
            <v>80098.774056989103</v>
          </cell>
        </row>
        <row r="122">
          <cell r="J122">
            <v>429272.04177046556</v>
          </cell>
          <cell r="K122">
            <v>27854.748517808144</v>
          </cell>
          <cell r="L122">
            <v>207681.83019121655</v>
          </cell>
          <cell r="M122">
            <v>1290.3669855200842</v>
          </cell>
          <cell r="N122">
            <v>130529.39016282884</v>
          </cell>
          <cell r="O122">
            <v>61915.705913106511</v>
          </cell>
          <cell r="Q122">
            <v>357630.05219029926</v>
          </cell>
          <cell r="R122">
            <v>46880.724938125961</v>
          </cell>
          <cell r="S122">
            <v>129652.54349957331</v>
          </cell>
          <cell r="T122">
            <v>20600.068394077774</v>
          </cell>
          <cell r="U122">
            <v>109677.41893104612</v>
          </cell>
          <cell r="V122">
            <v>50819.296427489207</v>
          </cell>
        </row>
        <row r="123">
          <cell r="J123">
            <v>127570.40569105693</v>
          </cell>
          <cell r="K123">
            <v>33209.57338374239</v>
          </cell>
          <cell r="L123">
            <v>60740.723849354705</v>
          </cell>
          <cell r="M123">
            <v>0</v>
          </cell>
          <cell r="N123">
            <v>28511.071631863655</v>
          </cell>
          <cell r="O123">
            <v>5109.0368260963314</v>
          </cell>
          <cell r="Q123">
            <v>123071.49032140982</v>
          </cell>
          <cell r="R123">
            <v>49536.389457512814</v>
          </cell>
          <cell r="S123">
            <v>54499.98423835788</v>
          </cell>
          <cell r="T123">
            <v>0</v>
          </cell>
          <cell r="U123">
            <v>13477.243039160196</v>
          </cell>
          <cell r="V123">
            <v>5557.8735863792244</v>
          </cell>
        </row>
        <row r="124">
          <cell r="J124">
            <v>11299.928803250323</v>
          </cell>
          <cell r="K124">
            <v>1269.8900182431826</v>
          </cell>
          <cell r="L124">
            <v>3127.4827240041996</v>
          </cell>
          <cell r="M124">
            <v>0</v>
          </cell>
          <cell r="N124">
            <v>6059.0201523565311</v>
          </cell>
          <cell r="O124">
            <v>843.53590864641626</v>
          </cell>
          <cell r="Q124">
            <v>3563.2847263755393</v>
          </cell>
          <cell r="R124">
            <v>450.03921252305338</v>
          </cell>
          <cell r="S124">
            <v>765.23612496368764</v>
          </cell>
          <cell r="T124">
            <v>912.33507831179861</v>
          </cell>
          <cell r="U124">
            <v>1435.6743105769986</v>
          </cell>
          <cell r="V124">
            <v>0</v>
          </cell>
        </row>
        <row r="126">
          <cell r="J126">
            <v>22112.243277188263</v>
          </cell>
          <cell r="K126">
            <v>0</v>
          </cell>
          <cell r="L126">
            <v>1298.5748851100518</v>
          </cell>
          <cell r="M126">
            <v>0</v>
          </cell>
          <cell r="N126">
            <v>1055.7835235208861</v>
          </cell>
          <cell r="O126">
            <v>19757.884868557332</v>
          </cell>
          <cell r="Q126">
            <v>7994.6027205633291</v>
          </cell>
          <cell r="R126">
            <v>0</v>
          </cell>
          <cell r="S126">
            <v>0</v>
          </cell>
          <cell r="T126">
            <v>0</v>
          </cell>
          <cell r="U126">
            <v>569.80255480585367</v>
          </cell>
          <cell r="V126">
            <v>7424.800165757475</v>
          </cell>
        </row>
        <row r="127">
          <cell r="J127">
            <v>106618.04763984814</v>
          </cell>
          <cell r="K127">
            <v>0</v>
          </cell>
          <cell r="L127">
            <v>25769.712221256515</v>
          </cell>
          <cell r="M127">
            <v>0</v>
          </cell>
          <cell r="N127">
            <v>8020.4802439907744</v>
          </cell>
          <cell r="O127">
            <v>72827.855174600409</v>
          </cell>
          <cell r="Q127">
            <v>31187.448436017792</v>
          </cell>
          <cell r="R127">
            <v>0</v>
          </cell>
          <cell r="S127">
            <v>2918.9284509495446</v>
          </cell>
          <cell r="T127">
            <v>1605.1091110498378</v>
          </cell>
          <cell r="U127">
            <v>1055.7835235208861</v>
          </cell>
          <cell r="V127">
            <v>25607.627350497532</v>
          </cell>
        </row>
        <row r="128">
          <cell r="J128">
            <v>236019.55581928353</v>
          </cell>
          <cell r="K128">
            <v>0</v>
          </cell>
          <cell r="L128">
            <v>114247.04574405242</v>
          </cell>
          <cell r="M128">
            <v>723.77256636361597</v>
          </cell>
          <cell r="N128">
            <v>27746.373041977953</v>
          </cell>
          <cell r="O128">
            <v>93302.364466889238</v>
          </cell>
          <cell r="Q128">
            <v>79644.197324958295</v>
          </cell>
          <cell r="R128">
            <v>234.58346199919828</v>
          </cell>
          <cell r="S128">
            <v>17044.18443778051</v>
          </cell>
          <cell r="T128">
            <v>18135.215360754119</v>
          </cell>
          <cell r="U128">
            <v>11451.144128822421</v>
          </cell>
          <cell r="V128">
            <v>32779.069935601583</v>
          </cell>
        </row>
        <row r="129">
          <cell r="J129">
            <v>376030.04932133283</v>
          </cell>
          <cell r="K129">
            <v>7781.4383546289573</v>
          </cell>
          <cell r="L129">
            <v>225062.8173599469</v>
          </cell>
          <cell r="M129">
            <v>234.58346199919828</v>
          </cell>
          <cell r="N129">
            <v>87406.523268232195</v>
          </cell>
          <cell r="O129">
            <v>55544.686876537402</v>
          </cell>
          <cell r="Q129">
            <v>171341.34276494593</v>
          </cell>
          <cell r="R129">
            <v>11876.190661730507</v>
          </cell>
          <cell r="S129">
            <v>77160.678733287452</v>
          </cell>
          <cell r="T129">
            <v>21672.640932504703</v>
          </cell>
          <cell r="U129">
            <v>36073.473568546571</v>
          </cell>
          <cell r="V129">
            <v>24558.35886887629</v>
          </cell>
        </row>
        <row r="130">
          <cell r="J130">
            <v>234407.30518257202</v>
          </cell>
          <cell r="K130">
            <v>8070.7438063415902</v>
          </cell>
          <cell r="L130">
            <v>126644.04400744941</v>
          </cell>
          <cell r="M130">
            <v>569.80255480585367</v>
          </cell>
          <cell r="N130">
            <v>83106.871629890957</v>
          </cell>
          <cell r="O130">
            <v>16015.84318408436</v>
          </cell>
          <cell r="Q130">
            <v>141176.84097415232</v>
          </cell>
          <cell r="R130">
            <v>14226.30434084138</v>
          </cell>
          <cell r="S130">
            <v>56224.282175560955</v>
          </cell>
          <cell r="T130">
            <v>13861.830391902275</v>
          </cell>
          <cell r="U130">
            <v>43800.547590512018</v>
          </cell>
          <cell r="V130">
            <v>13063.876475335346</v>
          </cell>
        </row>
        <row r="131">
          <cell r="J131">
            <v>235391.18045823832</v>
          </cell>
          <cell r="K131">
            <v>10429.053758967491</v>
          </cell>
          <cell r="L131">
            <v>117671.02552367563</v>
          </cell>
          <cell r="M131">
            <v>443.16815431340206</v>
          </cell>
          <cell r="N131">
            <v>98268.252871863398</v>
          </cell>
          <cell r="O131">
            <v>8579.6801494183856</v>
          </cell>
          <cell r="Q131">
            <v>187357.81878904687</v>
          </cell>
          <cell r="R131">
            <v>19409.345461615896</v>
          </cell>
          <cell r="S131">
            <v>60618.633577997512</v>
          </cell>
          <cell r="T131">
            <v>11252.315288028849</v>
          </cell>
          <cell r="U131">
            <v>85497.023790199048</v>
          </cell>
          <cell r="V131">
            <v>10580.500671205635</v>
          </cell>
        </row>
        <row r="132">
          <cell r="J132">
            <v>286410.25550724106</v>
          </cell>
          <cell r="K132">
            <v>19218.226429389219</v>
          </cell>
          <cell r="L132">
            <v>118804.86909717899</v>
          </cell>
          <cell r="M132">
            <v>508.31681583976086</v>
          </cell>
          <cell r="N132">
            <v>143288.23955866336</v>
          </cell>
          <cell r="O132">
            <v>4590.6036061724981</v>
          </cell>
          <cell r="Q132">
            <v>209811.11937484893</v>
          </cell>
          <cell r="R132">
            <v>25087.803703055914</v>
          </cell>
          <cell r="S132">
            <v>47974.453334167898</v>
          </cell>
          <cell r="T132">
            <v>10178.237147238353</v>
          </cell>
          <cell r="U132">
            <v>114686.47134191965</v>
          </cell>
          <cell r="V132">
            <v>11884.153848467378</v>
          </cell>
        </row>
        <row r="133">
          <cell r="J133">
            <v>382074.02614101424</v>
          </cell>
          <cell r="K133">
            <v>30198.725363787038</v>
          </cell>
          <cell r="L133">
            <v>110370.29430106407</v>
          </cell>
          <cell r="M133">
            <v>1625.5860783267397</v>
          </cell>
          <cell r="N133">
            <v>233898.71684132086</v>
          </cell>
          <cell r="O133">
            <v>5980.7035565285014</v>
          </cell>
          <cell r="Q133">
            <v>269726.70960692817</v>
          </cell>
          <cell r="R133">
            <v>34317.729340539016</v>
          </cell>
          <cell r="S133">
            <v>30964.973590654146</v>
          </cell>
          <cell r="T133">
            <v>10784.531792200303</v>
          </cell>
          <cell r="U133">
            <v>181181.29542577791</v>
          </cell>
          <cell r="V133">
            <v>12478.179457758413</v>
          </cell>
        </row>
        <row r="134">
          <cell r="J134">
            <v>223234.48726137119</v>
          </cell>
          <cell r="K134">
            <v>7712.9145055678418</v>
          </cell>
          <cell r="L134">
            <v>35936.864150650421</v>
          </cell>
          <cell r="M134">
            <v>1808.7505807976395</v>
          </cell>
          <cell r="N134">
            <v>174403.10710419688</v>
          </cell>
          <cell r="O134">
            <v>3372.8509201582874</v>
          </cell>
          <cell r="Q134">
            <v>107165.33569095985</v>
          </cell>
          <cell r="R134">
            <v>2976.8826127517223</v>
          </cell>
          <cell r="S134">
            <v>5386.6747265865497</v>
          </cell>
          <cell r="T134">
            <v>2551.9433263465826</v>
          </cell>
          <cell r="U134">
            <v>90926.671146767505</v>
          </cell>
          <cell r="V134">
            <v>5323.1638785074383</v>
          </cell>
        </row>
        <row r="138">
          <cell r="J138">
            <v>1769346.1515277757</v>
          </cell>
          <cell r="K138">
            <v>80660.502857267435</v>
          </cell>
          <cell r="L138">
            <v>869591.61427570682</v>
          </cell>
          <cell r="M138">
            <v>5913.9802124462121</v>
          </cell>
          <cell r="N138">
            <v>813180.05418209569</v>
          </cell>
          <cell r="O138">
            <v>0</v>
          </cell>
        </row>
        <row r="139">
          <cell r="J139">
            <v>557818.20893239486</v>
          </cell>
          <cell r="K139">
            <v>1217.5079212158812</v>
          </cell>
          <cell r="L139">
            <v>212540.63090756559</v>
          </cell>
          <cell r="M139">
            <v>739.23735527869314</v>
          </cell>
          <cell r="N139">
            <v>343320.83274835674</v>
          </cell>
          <cell r="O139">
            <v>0</v>
          </cell>
          <cell r="Q139">
            <v>434702.39967681334</v>
          </cell>
          <cell r="R139">
            <v>7761.4920249362449</v>
          </cell>
          <cell r="S139">
            <v>48859.875479370348</v>
          </cell>
          <cell r="T139">
            <v>21305.731130944361</v>
          </cell>
          <cell r="U139">
            <v>356775.30104157084</v>
          </cell>
          <cell r="V139">
            <v>0</v>
          </cell>
        </row>
        <row r="140">
          <cell r="J140">
            <v>645436.45569306414</v>
          </cell>
          <cell r="K140">
            <v>6889.3552811616082</v>
          </cell>
          <cell r="L140">
            <v>357392.71422422485</v>
          </cell>
          <cell r="M140">
            <v>2510.1873000365267</v>
          </cell>
          <cell r="N140">
            <v>278644.1988876714</v>
          </cell>
          <cell r="O140">
            <v>0</v>
          </cell>
          <cell r="Q140">
            <v>292835.76781598915</v>
          </cell>
          <cell r="R140">
            <v>5569.2151450821575</v>
          </cell>
          <cell r="S140">
            <v>111021.97472129333</v>
          </cell>
          <cell r="T140">
            <v>62818.769504740114</v>
          </cell>
          <cell r="U140">
            <v>113425.80844487874</v>
          </cell>
          <cell r="V140">
            <v>0</v>
          </cell>
        </row>
        <row r="141">
          <cell r="J141">
            <v>169.43480047283947</v>
          </cell>
          <cell r="K141">
            <v>0</v>
          </cell>
          <cell r="L141">
            <v>169.43480047283947</v>
          </cell>
          <cell r="M141">
            <v>0</v>
          </cell>
          <cell r="N141">
            <v>0</v>
          </cell>
          <cell r="O141">
            <v>0</v>
          </cell>
          <cell r="Q141">
            <v>234.58346199919828</v>
          </cell>
          <cell r="R141">
            <v>0</v>
          </cell>
          <cell r="S141">
            <v>0</v>
          </cell>
          <cell r="T141">
            <v>0</v>
          </cell>
          <cell r="U141">
            <v>234.58346199919828</v>
          </cell>
          <cell r="V141">
            <v>0</v>
          </cell>
        </row>
        <row r="142">
          <cell r="J142">
            <v>416370.20706469135</v>
          </cell>
          <cell r="K142">
            <v>40451.762766149659</v>
          </cell>
          <cell r="L142">
            <v>240208.16208044178</v>
          </cell>
          <cell r="M142">
            <v>2664.5555571309906</v>
          </cell>
          <cell r="N142">
            <v>133045.72666098553</v>
          </cell>
          <cell r="O142">
            <v>0</v>
          </cell>
          <cell r="Q142">
            <v>227682.79197256838</v>
          </cell>
          <cell r="R142">
            <v>52676.839929216723</v>
          </cell>
          <cell r="S142">
            <v>109213.08047799062</v>
          </cell>
          <cell r="T142">
            <v>5917.3227143407303</v>
          </cell>
          <cell r="U142">
            <v>59875.548851022344</v>
          </cell>
          <cell r="V142">
            <v>0</v>
          </cell>
        </row>
        <row r="143">
          <cell r="J143">
            <v>78575.274518351784</v>
          </cell>
          <cell r="K143">
            <v>14619.95998849735</v>
          </cell>
          <cell r="L143">
            <v>35584.808950162194</v>
          </cell>
          <cell r="M143">
            <v>0</v>
          </cell>
          <cell r="N143">
            <v>28370.505579691922</v>
          </cell>
          <cell r="O143">
            <v>0</v>
          </cell>
          <cell r="Q143">
            <v>47792.41982069159</v>
          </cell>
          <cell r="R143">
            <v>22255.994442242874</v>
          </cell>
          <cell r="S143">
            <v>13503.210239907037</v>
          </cell>
          <cell r="T143">
            <v>0</v>
          </cell>
          <cell r="U143">
            <v>12033.215138541536</v>
          </cell>
          <cell r="V143">
            <v>0</v>
          </cell>
        </row>
        <row r="144">
          <cell r="J144">
            <v>32526.884063988426</v>
          </cell>
          <cell r="K144">
            <v>8665.0874404035476</v>
          </cell>
          <cell r="L144">
            <v>12626.215987281963</v>
          </cell>
          <cell r="M144">
            <v>0</v>
          </cell>
          <cell r="N144">
            <v>11235.580636302957</v>
          </cell>
          <cell r="O144">
            <v>0</v>
          </cell>
          <cell r="Q144">
            <v>20148.513240279448</v>
          </cell>
          <cell r="R144">
            <v>10793.168678237957</v>
          </cell>
          <cell r="S144">
            <v>5831.0742757530952</v>
          </cell>
          <cell r="T144">
            <v>0</v>
          </cell>
          <cell r="U144">
            <v>3524.2702862884262</v>
          </cell>
          <cell r="V144">
            <v>0</v>
          </cell>
        </row>
        <row r="145">
          <cell r="J145">
            <v>38449.68645455299</v>
          </cell>
          <cell r="K145">
            <v>8816.8294598393459</v>
          </cell>
          <cell r="L145">
            <v>11069.647325583044</v>
          </cell>
          <cell r="M145">
            <v>0</v>
          </cell>
          <cell r="N145">
            <v>18563.209669130563</v>
          </cell>
          <cell r="O145">
            <v>0</v>
          </cell>
          <cell r="Q145">
            <v>14845.811471904781</v>
          </cell>
          <cell r="R145">
            <v>7132.1857166185928</v>
          </cell>
          <cell r="S145">
            <v>5437.5671303379886</v>
          </cell>
          <cell r="T145">
            <v>0</v>
          </cell>
          <cell r="U145">
            <v>2276.0586249482094</v>
          </cell>
          <cell r="V145">
            <v>0</v>
          </cell>
        </row>
        <row r="147">
          <cell r="J147">
            <v>1056001.1648666549</v>
          </cell>
          <cell r="K147">
            <v>0</v>
          </cell>
          <cell r="L147">
            <v>333306.4183475005</v>
          </cell>
          <cell r="M147">
            <v>0</v>
          </cell>
          <cell r="N147">
            <v>507176.51710965292</v>
          </cell>
          <cell r="O147">
            <v>215518.22940954793</v>
          </cell>
          <cell r="Q147">
            <v>144053.00845690654</v>
          </cell>
          <cell r="R147">
            <v>0</v>
          </cell>
          <cell r="S147">
            <v>21392.938150978465</v>
          </cell>
          <cell r="T147">
            <v>0</v>
          </cell>
          <cell r="U147">
            <v>103325.50534298841</v>
          </cell>
          <cell r="V147">
            <v>19334.564962939156</v>
          </cell>
        </row>
        <row r="148">
          <cell r="J148">
            <v>207193.24155638579</v>
          </cell>
          <cell r="K148">
            <v>0</v>
          </cell>
          <cell r="L148">
            <v>147935.66228449016</v>
          </cell>
          <cell r="M148">
            <v>0</v>
          </cell>
          <cell r="N148">
            <v>47349.126081822593</v>
          </cell>
          <cell r="O148">
            <v>11908.453190073293</v>
          </cell>
          <cell r="Q148">
            <v>250608.08506804545</v>
          </cell>
          <cell r="R148">
            <v>0</v>
          </cell>
          <cell r="S148">
            <v>81830.803346658227</v>
          </cell>
          <cell r="T148">
            <v>0</v>
          </cell>
          <cell r="U148">
            <v>132653.25993082926</v>
          </cell>
          <cell r="V148">
            <v>36124.021790558574</v>
          </cell>
        </row>
        <row r="149">
          <cell r="J149">
            <v>833891.30131006567</v>
          </cell>
          <cell r="K149">
            <v>83241.667418209487</v>
          </cell>
          <cell r="L149">
            <v>392871.09507713892</v>
          </cell>
          <cell r="M149">
            <v>5913.9802124462121</v>
          </cell>
          <cell r="N149">
            <v>300413.70181432104</v>
          </cell>
          <cell r="O149">
            <v>51450.856787963843</v>
          </cell>
          <cell r="Q149">
            <v>808543.94617480296</v>
          </cell>
          <cell r="R149">
            <v>107620.53518111544</v>
          </cell>
          <cell r="S149">
            <v>194915.09751778815</v>
          </cell>
          <cell r="T149">
            <v>90041.823350025312</v>
          </cell>
          <cell r="U149">
            <v>328272.81293505192</v>
          </cell>
          <cell r="V149">
            <v>87693.677190828719</v>
          </cell>
        </row>
        <row r="150">
          <cell r="J150">
            <v>5211.4428748981236</v>
          </cell>
          <cell r="K150">
            <v>169.43480047283947</v>
          </cell>
          <cell r="L150">
            <v>1692.0715812334147</v>
          </cell>
          <cell r="M150">
            <v>0</v>
          </cell>
          <cell r="N150">
            <v>2255.0030778296168</v>
          </cell>
          <cell r="O150">
            <v>1094.9334153622503</v>
          </cell>
          <cell r="Q150">
            <v>2200.3759826519331</v>
          </cell>
          <cell r="R150">
            <v>508.30440141851841</v>
          </cell>
          <cell r="S150">
            <v>153.97001155776232</v>
          </cell>
          <cell r="T150">
            <v>0</v>
          </cell>
          <cell r="U150">
            <v>990.63486199452723</v>
          </cell>
          <cell r="V150">
            <v>547.46670768112517</v>
          </cell>
        </row>
        <row r="151"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</row>
        <row r="153">
          <cell r="J153">
            <v>1048033.6861752198</v>
          </cell>
          <cell r="K153">
            <v>0</v>
          </cell>
          <cell r="L153">
            <v>328923.44719683798</v>
          </cell>
          <cell r="M153">
            <v>0</v>
          </cell>
          <cell r="N153">
            <v>504035.1777231968</v>
          </cell>
          <cell r="O153">
            <v>215075.06125523453</v>
          </cell>
          <cell r="Q153">
            <v>143528.29061527536</v>
          </cell>
          <cell r="R153">
            <v>0</v>
          </cell>
          <cell r="S153">
            <v>20868.220309347278</v>
          </cell>
          <cell r="T153">
            <v>0</v>
          </cell>
          <cell r="U153">
            <v>103325.50534298841</v>
          </cell>
          <cell r="V153">
            <v>19334.564962939156</v>
          </cell>
        </row>
        <row r="154">
          <cell r="J154">
            <v>7967.4786914326451</v>
          </cell>
          <cell r="K154">
            <v>0</v>
          </cell>
          <cell r="L154">
            <v>4382.9711506628191</v>
          </cell>
          <cell r="M154">
            <v>0</v>
          </cell>
          <cell r="N154">
            <v>3141.3393864564214</v>
          </cell>
          <cell r="O154">
            <v>443.16815431340206</v>
          </cell>
          <cell r="Q154">
            <v>524.71784163118878</v>
          </cell>
          <cell r="R154">
            <v>0</v>
          </cell>
          <cell r="S154">
            <v>524.71784163118878</v>
          </cell>
          <cell r="T154">
            <v>0</v>
          </cell>
          <cell r="U154">
            <v>0</v>
          </cell>
          <cell r="V154">
            <v>0</v>
          </cell>
        </row>
        <row r="155">
          <cell r="J155">
            <v>207193.24155638579</v>
          </cell>
          <cell r="K155">
            <v>0</v>
          </cell>
          <cell r="L155">
            <v>147935.66228449016</v>
          </cell>
          <cell r="M155">
            <v>0</v>
          </cell>
          <cell r="N155">
            <v>47349.126081822593</v>
          </cell>
          <cell r="O155">
            <v>11908.453190073293</v>
          </cell>
          <cell r="Q155">
            <v>250608.08506804545</v>
          </cell>
          <cell r="R155">
            <v>0</v>
          </cell>
          <cell r="S155">
            <v>81830.803346658227</v>
          </cell>
          <cell r="T155">
            <v>0</v>
          </cell>
          <cell r="U155">
            <v>132653.25993082926</v>
          </cell>
          <cell r="V155">
            <v>36124.021790558574</v>
          </cell>
        </row>
        <row r="156">
          <cell r="J156">
            <v>9212.0699240062295</v>
          </cell>
          <cell r="K156">
            <v>4351.0724578207755</v>
          </cell>
          <cell r="L156">
            <v>4860.9974661854558</v>
          </cell>
          <cell r="M156">
            <v>0</v>
          </cell>
          <cell r="N156">
            <v>0</v>
          </cell>
          <cell r="O156">
            <v>0</v>
          </cell>
          <cell r="Q156">
            <v>1813.7627591594642</v>
          </cell>
          <cell r="R156">
            <v>1117.2692624869787</v>
          </cell>
          <cell r="S156">
            <v>696.49349667248521</v>
          </cell>
          <cell r="T156">
            <v>0</v>
          </cell>
          <cell r="U156">
            <v>0</v>
          </cell>
          <cell r="V156">
            <v>0</v>
          </cell>
        </row>
        <row r="157">
          <cell r="J157">
            <v>166553.59173030569</v>
          </cell>
          <cell r="K157">
            <v>508.31681583976086</v>
          </cell>
          <cell r="L157">
            <v>110081.45602289047</v>
          </cell>
          <cell r="M157">
            <v>0</v>
          </cell>
          <cell r="N157">
            <v>53253.198257440541</v>
          </cell>
          <cell r="O157">
            <v>2710.620634134943</v>
          </cell>
          <cell r="Q157">
            <v>2263.3484582297833</v>
          </cell>
          <cell r="R157">
            <v>281.50015439903791</v>
          </cell>
          <cell r="S157">
            <v>1827.8782922729827</v>
          </cell>
          <cell r="T157">
            <v>0</v>
          </cell>
          <cell r="U157">
            <v>153.97001155776232</v>
          </cell>
          <cell r="V157">
            <v>0</v>
          </cell>
        </row>
        <row r="158">
          <cell r="J158">
            <v>335238.5044025628</v>
          </cell>
          <cell r="K158">
            <v>0</v>
          </cell>
          <cell r="L158">
            <v>144932.11710028755</v>
          </cell>
          <cell r="M158">
            <v>0</v>
          </cell>
          <cell r="N158">
            <v>145637.60470073245</v>
          </cell>
          <cell r="O158">
            <v>44668.782601553372</v>
          </cell>
          <cell r="Q158">
            <v>408218.56480599364</v>
          </cell>
          <cell r="R158">
            <v>0</v>
          </cell>
          <cell r="S158">
            <v>83704.009223690344</v>
          </cell>
          <cell r="T158">
            <v>0</v>
          </cell>
          <cell r="U158">
            <v>245001.976155043</v>
          </cell>
          <cell r="V158">
            <v>79512.579427278091</v>
          </cell>
        </row>
        <row r="159">
          <cell r="J159">
            <v>108446.41819113911</v>
          </cell>
          <cell r="K159">
            <v>2805.8154019703261</v>
          </cell>
          <cell r="L159">
            <v>45196.803730402462</v>
          </cell>
          <cell r="M159">
            <v>0</v>
          </cell>
          <cell r="N159">
            <v>58855.503992432947</v>
          </cell>
          <cell r="O159">
            <v>1588.2950663332022</v>
          </cell>
          <cell r="Q159">
            <v>9169.1403918827891</v>
          </cell>
          <cell r="R159">
            <v>765.23612496368764</v>
          </cell>
          <cell r="S159">
            <v>6479.425409634996</v>
          </cell>
          <cell r="T159">
            <v>0</v>
          </cell>
          <cell r="U159">
            <v>1178.3704437957595</v>
          </cell>
          <cell r="V159">
            <v>746.10841348834447</v>
          </cell>
        </row>
        <row r="160">
          <cell r="J160">
            <v>66618.982332153129</v>
          </cell>
          <cell r="K160">
            <v>2215.5372969392652</v>
          </cell>
          <cell r="L160">
            <v>46909.821005768958</v>
          </cell>
          <cell r="M160">
            <v>0</v>
          </cell>
          <cell r="N160">
            <v>17324.189228972038</v>
          </cell>
          <cell r="O160">
            <v>169.43480047283947</v>
          </cell>
          <cell r="Q160">
            <v>35153.12885370366</v>
          </cell>
          <cell r="R160">
            <v>920.10187887027405</v>
          </cell>
          <cell r="S160">
            <v>28248.931048414546</v>
          </cell>
          <cell r="T160">
            <v>0</v>
          </cell>
          <cell r="U160">
            <v>5210.9716110455574</v>
          </cell>
          <cell r="V160">
            <v>773.12431537326108</v>
          </cell>
        </row>
        <row r="161">
          <cell r="J161">
            <v>147821.73472992261</v>
          </cell>
          <cell r="K161">
            <v>73360.925445639296</v>
          </cell>
          <cell r="L161">
            <v>40889.899751618155</v>
          </cell>
          <cell r="M161">
            <v>5913.9802124462121</v>
          </cell>
          <cell r="N161">
            <v>25343.20563474948</v>
          </cell>
          <cell r="O161">
            <v>2313.7236854694129</v>
          </cell>
          <cell r="Q161">
            <v>351926.00090581976</v>
          </cell>
          <cell r="R161">
            <v>104536.42776039544</v>
          </cell>
          <cell r="S161">
            <v>73958.360047104856</v>
          </cell>
          <cell r="T161">
            <v>90041.823350025312</v>
          </cell>
          <cell r="U161">
            <v>76727.524713617371</v>
          </cell>
          <cell r="V161">
            <v>6661.8650346889799</v>
          </cell>
        </row>
        <row r="162">
          <cell r="J162">
            <v>5211.4428748981236</v>
          </cell>
          <cell r="K162">
            <v>169.43480047283947</v>
          </cell>
          <cell r="L162">
            <v>1692.0715812334147</v>
          </cell>
          <cell r="M162">
            <v>0</v>
          </cell>
          <cell r="N162">
            <v>2255.0030778296168</v>
          </cell>
          <cell r="O162">
            <v>1094.9334153622503</v>
          </cell>
          <cell r="Q162">
            <v>2200.3759826519331</v>
          </cell>
          <cell r="R162">
            <v>508.30440141851841</v>
          </cell>
          <cell r="S162">
            <v>153.97001155776232</v>
          </cell>
          <cell r="T162">
            <v>0</v>
          </cell>
          <cell r="U162">
            <v>990.63486199452723</v>
          </cell>
          <cell r="V162">
            <v>547.46670768112517</v>
          </cell>
        </row>
        <row r="163"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</row>
        <row r="165">
          <cell r="J165">
            <v>111503.04633849583</v>
          </cell>
          <cell r="K165">
            <v>36891.811693947624</v>
          </cell>
          <cell r="L165">
            <v>51938.298498753327</v>
          </cell>
          <cell r="M165">
            <v>0</v>
          </cell>
          <cell r="N165">
            <v>21617.165036695049</v>
          </cell>
          <cell r="O165">
            <v>1055.7711090996436</v>
          </cell>
          <cell r="Q165">
            <v>144405.12529230051</v>
          </cell>
          <cell r="R165">
            <v>73456.752674160598</v>
          </cell>
          <cell r="S165">
            <v>55973.482377423767</v>
          </cell>
          <cell r="T165">
            <v>716.06223538254619</v>
          </cell>
          <cell r="U165">
            <v>11438.030019926833</v>
          </cell>
          <cell r="V165">
            <v>2820.797985406829</v>
          </cell>
        </row>
        <row r="166">
          <cell r="J166">
            <v>61678.422845682479</v>
          </cell>
          <cell r="K166">
            <v>10400.212952348827</v>
          </cell>
          <cell r="L166">
            <v>23820.136087883126</v>
          </cell>
          <cell r="M166">
            <v>0</v>
          </cell>
          <cell r="N166">
            <v>27458.073805450313</v>
          </cell>
          <cell r="O166">
            <v>0</v>
          </cell>
          <cell r="Q166">
            <v>39292.138840409847</v>
          </cell>
          <cell r="R166">
            <v>8155.1144881880609</v>
          </cell>
          <cell r="S166">
            <v>10853.486887020172</v>
          </cell>
          <cell r="T166">
            <v>0</v>
          </cell>
          <cell r="U166">
            <v>19201.257675183551</v>
          </cell>
          <cell r="V166">
            <v>1082.279790018004</v>
          </cell>
        </row>
        <row r="167">
          <cell r="J167">
            <v>32147.995120194293</v>
          </cell>
          <cell r="K167">
            <v>3876.4524000226102</v>
          </cell>
          <cell r="L167">
            <v>25670.355978863634</v>
          </cell>
          <cell r="M167">
            <v>0</v>
          </cell>
          <cell r="N167">
            <v>2327.4533874674735</v>
          </cell>
          <cell r="O167">
            <v>273.73335384056259</v>
          </cell>
          <cell r="Q167">
            <v>47986.608785410477</v>
          </cell>
          <cell r="R167">
            <v>11913.92099388227</v>
          </cell>
          <cell r="S167">
            <v>33897.719584298313</v>
          </cell>
          <cell r="T167">
            <v>0</v>
          </cell>
          <cell r="U167">
            <v>838.592686080014</v>
          </cell>
          <cell r="V167">
            <v>1336.3755211498576</v>
          </cell>
        </row>
        <row r="168">
          <cell r="J168">
            <v>208419.25388422824</v>
          </cell>
          <cell r="K168">
            <v>169.43480047283947</v>
          </cell>
          <cell r="L168">
            <v>65122.738493936726</v>
          </cell>
          <cell r="M168">
            <v>0</v>
          </cell>
          <cell r="N168">
            <v>100199.66888445342</v>
          </cell>
          <cell r="O168">
            <v>42927.411705365965</v>
          </cell>
          <cell r="Q168">
            <v>320154.55853945744</v>
          </cell>
          <cell r="R168">
            <v>281.50015439903791</v>
          </cell>
          <cell r="S168">
            <v>45643.464357116129</v>
          </cell>
          <cell r="T168">
            <v>0</v>
          </cell>
          <cell r="U168">
            <v>198098.37732208296</v>
          </cell>
          <cell r="V168">
            <v>76131.216705866274</v>
          </cell>
        </row>
        <row r="169">
          <cell r="J169">
            <v>1011938.3789436087</v>
          </cell>
          <cell r="K169">
            <v>328.48002460867508</v>
          </cell>
          <cell r="L169">
            <v>301492.08044079936</v>
          </cell>
          <cell r="M169">
            <v>0</v>
          </cell>
          <cell r="N169">
            <v>496453.82378769474</v>
          </cell>
          <cell r="O169">
            <v>213663.99469055529</v>
          </cell>
          <cell r="Q169">
            <v>136268.43965127651</v>
          </cell>
          <cell r="R169">
            <v>0</v>
          </cell>
          <cell r="S169">
            <v>16497.714640409107</v>
          </cell>
          <cell r="T169">
            <v>0</v>
          </cell>
          <cell r="U169">
            <v>102215.42684789147</v>
          </cell>
          <cell r="V169">
            <v>17555.298162975501</v>
          </cell>
        </row>
        <row r="170">
          <cell r="J170">
            <v>84098.57272532428</v>
          </cell>
          <cell r="K170">
            <v>4751.6668252866075</v>
          </cell>
          <cell r="L170">
            <v>29988.060766370658</v>
          </cell>
          <cell r="M170">
            <v>804.3860168050519</v>
          </cell>
          <cell r="N170">
            <v>47854.371653424445</v>
          </cell>
          <cell r="O170">
            <v>700.08746343732878</v>
          </cell>
          <cell r="Q170">
            <v>281.50015439903791</v>
          </cell>
          <cell r="R170">
            <v>0</v>
          </cell>
          <cell r="S170">
            <v>0</v>
          </cell>
          <cell r="T170">
            <v>0</v>
          </cell>
          <cell r="U170">
            <v>281.50015439903791</v>
          </cell>
          <cell r="V170">
            <v>0</v>
          </cell>
        </row>
        <row r="171">
          <cell r="J171">
            <v>346099.93964350945</v>
          </cell>
          <cell r="K171">
            <v>6740.7473331935307</v>
          </cell>
          <cell r="L171">
            <v>221098.84813703908</v>
          </cell>
          <cell r="M171">
            <v>0</v>
          </cell>
          <cell r="N171">
            <v>107389.49311048498</v>
          </cell>
          <cell r="O171">
            <v>10870.851062802407</v>
          </cell>
          <cell r="Q171">
            <v>75398.451979041405</v>
          </cell>
          <cell r="R171">
            <v>854.05747499509118</v>
          </cell>
          <cell r="S171">
            <v>40402.084592386927</v>
          </cell>
          <cell r="T171">
            <v>0</v>
          </cell>
          <cell r="U171">
            <v>31414.036031832937</v>
          </cell>
          <cell r="V171">
            <v>2728.2738798262235</v>
          </cell>
        </row>
        <row r="172">
          <cell r="J172">
            <v>43738.07846136127</v>
          </cell>
          <cell r="K172">
            <v>0</v>
          </cell>
          <cell r="L172">
            <v>25137.322155943122</v>
          </cell>
          <cell r="M172">
            <v>0</v>
          </cell>
          <cell r="N172">
            <v>13524.43254217552</v>
          </cell>
          <cell r="O172">
            <v>5076.323763242548</v>
          </cell>
          <cell r="Q172">
            <v>137596.18888728571</v>
          </cell>
          <cell r="R172">
            <v>296.06920096529109</v>
          </cell>
          <cell r="S172">
            <v>18041.198553930633</v>
          </cell>
          <cell r="T172">
            <v>0</v>
          </cell>
          <cell r="U172">
            <v>84661.231720014999</v>
          </cell>
          <cell r="V172">
            <v>34597.68941237445</v>
          </cell>
        </row>
        <row r="173">
          <cell r="J173">
            <v>50927.185111742612</v>
          </cell>
          <cell r="K173">
            <v>2523.1928920896453</v>
          </cell>
          <cell r="L173">
            <v>35186.397265506625</v>
          </cell>
          <cell r="M173">
            <v>273.73335384056259</v>
          </cell>
          <cell r="N173">
            <v>11225.79124938715</v>
          </cell>
          <cell r="O173">
            <v>1718.0703509184091</v>
          </cell>
          <cell r="Q173">
            <v>19907.286122319878</v>
          </cell>
          <cell r="R173">
            <v>1008.9232289016775</v>
          </cell>
          <cell r="S173">
            <v>9972.4611118925386</v>
          </cell>
          <cell r="T173">
            <v>0</v>
          </cell>
          <cell r="U173">
            <v>7738.8971124969648</v>
          </cell>
          <cell r="V173">
            <v>1187.004669028712</v>
          </cell>
        </row>
        <row r="174">
          <cell r="J174">
            <v>119131.64727757966</v>
          </cell>
          <cell r="K174">
            <v>17263.599295273692</v>
          </cell>
          <cell r="L174">
            <v>76281.644199473434</v>
          </cell>
          <cell r="M174">
            <v>4835.860841800597</v>
          </cell>
          <cell r="N174">
            <v>18881.6703632709</v>
          </cell>
          <cell r="O174">
            <v>1868.8725777607642</v>
          </cell>
          <cell r="Q174">
            <v>278605.09766570572</v>
          </cell>
          <cell r="R174">
            <v>9907.8141782611638</v>
          </cell>
          <cell r="S174">
            <v>66406.291956077141</v>
          </cell>
          <cell r="T174">
            <v>89325.761114642766</v>
          </cell>
          <cell r="U174">
            <v>108033.95276872809</v>
          </cell>
          <cell r="V174">
            <v>4931.2776480001949</v>
          </cell>
        </row>
        <row r="175">
          <cell r="J175">
            <v>32614.630256302415</v>
          </cell>
          <cell r="K175">
            <v>465.50400143813056</v>
          </cell>
          <cell r="L175">
            <v>20069.365265810324</v>
          </cell>
          <cell r="M175">
            <v>0</v>
          </cell>
          <cell r="N175">
            <v>10262.404263129692</v>
          </cell>
          <cell r="O175">
            <v>1817.3567259243077</v>
          </cell>
          <cell r="Q175">
            <v>5510.0197648064996</v>
          </cell>
          <cell r="R175">
            <v>2254.6871887806292</v>
          </cell>
          <cell r="S175">
            <v>604.90496642963967</v>
          </cell>
          <cell r="T175">
            <v>0</v>
          </cell>
          <cell r="U175">
            <v>1320.9107322347804</v>
          </cell>
          <cell r="V175">
            <v>1329.5168773614487</v>
          </cell>
        </row>
        <row r="176">
          <cell r="Q176">
            <v>0</v>
          </cell>
        </row>
        <row r="260">
          <cell r="J260">
            <v>4375.0480085279851</v>
          </cell>
          <cell r="K260">
            <v>11804.725205948153</v>
          </cell>
          <cell r="L260">
            <v>4322.3936424948506</v>
          </cell>
          <cell r="M260">
            <v>3865.6615591662762</v>
          </cell>
          <cell r="N260">
            <v>3698.0992818091831</v>
          </cell>
          <cell r="Q260">
            <v>4141.0582592145629</v>
          </cell>
          <cell r="R260">
            <v>10279.888775070021</v>
          </cell>
          <cell r="S260">
            <v>5727.828211772905</v>
          </cell>
          <cell r="T260">
            <v>2540.4857156939702</v>
          </cell>
          <cell r="U260">
            <v>2364.0530409035109</v>
          </cell>
        </row>
        <row r="262">
          <cell r="J262">
            <v>7710.3269216958251</v>
          </cell>
          <cell r="K262">
            <v>14576.258620689652</v>
          </cell>
          <cell r="L262">
            <v>7145.0399484536083</v>
          </cell>
          <cell r="M262">
            <v>5700</v>
          </cell>
          <cell r="N262">
            <v>5941.1340304991218</v>
          </cell>
          <cell r="Q262">
            <v>7270.7676958541724</v>
          </cell>
          <cell r="R262">
            <v>13277.530864197532</v>
          </cell>
          <cell r="S262">
            <v>8769.0347997373519</v>
          </cell>
          <cell r="T262">
            <v>3602.0636942675169</v>
          </cell>
          <cell r="U262">
            <v>3582.3268511000542</v>
          </cell>
        </row>
        <row r="263">
          <cell r="J263">
            <v>8615.2798004457763</v>
          </cell>
          <cell r="K263">
            <v>17015.659824046917</v>
          </cell>
          <cell r="L263">
            <v>7490.4040136312005</v>
          </cell>
          <cell r="M263">
            <v>3300</v>
          </cell>
          <cell r="N263">
            <v>9727.1048474811159</v>
          </cell>
          <cell r="Q263">
            <v>5820.3925425719308</v>
          </cell>
          <cell r="R263">
            <v>12316.012084592146</v>
          </cell>
          <cell r="S263">
            <v>6810.1674727932304</v>
          </cell>
          <cell r="T263">
            <v>3068.500948766603</v>
          </cell>
          <cell r="U263">
            <v>4318.5109599395328</v>
          </cell>
        </row>
        <row r="264">
          <cell r="J264">
            <v>5420.8620240061618</v>
          </cell>
          <cell r="K264">
            <v>10262.714888031454</v>
          </cell>
          <cell r="L264">
            <v>4920.2632667423695</v>
          </cell>
          <cell r="M264">
            <v>3382.7670775330198</v>
          </cell>
          <cell r="N264">
            <v>5197.5734484452032</v>
          </cell>
          <cell r="Q264">
            <v>4193.0444052363673</v>
          </cell>
          <cell r="R264">
            <v>9708.753784507373</v>
          </cell>
          <cell r="S264">
            <v>4683.4711796234151</v>
          </cell>
          <cell r="T264">
            <v>2232.6431957055611</v>
          </cell>
          <cell r="U264">
            <v>2697.3408106320981</v>
          </cell>
        </row>
        <row r="265">
          <cell r="J265">
            <v>2719.3754761672881</v>
          </cell>
          <cell r="K265">
            <v>8653.5603715170291</v>
          </cell>
          <cell r="L265">
            <v>2852.5924346515981</v>
          </cell>
          <cell r="M265">
            <v>3895.5555555555561</v>
          </cell>
          <cell r="N265">
            <v>2395.4099561302191</v>
          </cell>
          <cell r="Q265">
            <v>2304.784556541721</v>
          </cell>
          <cell r="R265">
            <v>6803.3723653395791</v>
          </cell>
          <cell r="S265">
            <v>3483.546798029558</v>
          </cell>
          <cell r="T265">
            <v>2085.0943396226417</v>
          </cell>
          <cell r="U265">
            <v>1650.4390324150202</v>
          </cell>
        </row>
        <row r="267">
          <cell r="J267">
            <v>1868.4676372215824</v>
          </cell>
          <cell r="K267">
            <v>5157.5339642454164</v>
          </cell>
          <cell r="L267">
            <v>2287.8745475404826</v>
          </cell>
          <cell r="M267">
            <v>2083.9955937470195</v>
          </cell>
          <cell r="N267">
            <v>1537.1420599547182</v>
          </cell>
          <cell r="Q267">
            <v>1414.1736951110111</v>
          </cell>
          <cell r="R267">
            <v>2250</v>
          </cell>
          <cell r="S267">
            <v>2256.1960191207395</v>
          </cell>
          <cell r="T267">
            <v>2450.2317810600152</v>
          </cell>
          <cell r="U267">
            <v>1212.3838712686652</v>
          </cell>
        </row>
        <row r="268">
          <cell r="J268">
            <v>3341.1545890165016</v>
          </cell>
          <cell r="K268">
            <v>7386.8134363369309</v>
          </cell>
          <cell r="L268">
            <v>3299.6274035165152</v>
          </cell>
          <cell r="M268">
            <v>4114.6004293577344</v>
          </cell>
          <cell r="N268">
            <v>3230.8940153062804</v>
          </cell>
          <cell r="Q268">
            <v>2582.3849541948562</v>
          </cell>
          <cell r="R268">
            <v>6005.257453901917</v>
          </cell>
          <cell r="S268">
            <v>3615.1257312886032</v>
          </cell>
          <cell r="T268">
            <v>2528.0314685199492</v>
          </cell>
          <cell r="U268">
            <v>2163.8850175363441</v>
          </cell>
        </row>
        <row r="269">
          <cell r="J269">
            <v>5902.2771860161993</v>
          </cell>
          <cell r="K269">
            <v>9299.1934576597123</v>
          </cell>
          <cell r="L269">
            <v>5527.2401530899142</v>
          </cell>
          <cell r="M269">
            <v>4336.2612631176289</v>
          </cell>
          <cell r="N269">
            <v>5804.913094757705</v>
          </cell>
          <cell r="Q269">
            <v>4616.8915257148319</v>
          </cell>
          <cell r="R269">
            <v>7788.4885620261502</v>
          </cell>
          <cell r="S269">
            <v>5031.6354267211782</v>
          </cell>
          <cell r="T269">
            <v>2624.3546167539771</v>
          </cell>
          <cell r="U269">
            <v>3140.9808793950369</v>
          </cell>
        </row>
        <row r="270">
          <cell r="J270">
            <v>14445.709668810057</v>
          </cell>
          <cell r="K270">
            <v>17210.89999431686</v>
          </cell>
          <cell r="L270">
            <v>12314.569415874166</v>
          </cell>
          <cell r="M270">
            <v>0</v>
          </cell>
          <cell r="N270">
            <v>15883.654227253415</v>
          </cell>
          <cell r="Q270">
            <v>12619.073672403574</v>
          </cell>
          <cell r="R270">
            <v>13718.3571619391</v>
          </cell>
          <cell r="S270">
            <v>12215.886594439982</v>
          </cell>
          <cell r="T270">
            <v>0</v>
          </cell>
          <cell r="U270">
            <v>10073.192955186949</v>
          </cell>
        </row>
        <row r="271">
          <cell r="J271">
            <v>3731.7774415777212</v>
          </cell>
          <cell r="K271">
            <v>8768.1147851364331</v>
          </cell>
          <cell r="L271">
            <v>4140.2642689855156</v>
          </cell>
          <cell r="M271">
            <v>0</v>
          </cell>
          <cell r="N271">
            <v>2583.8222872998676</v>
          </cell>
          <cell r="Q271">
            <v>4111.5251898611332</v>
          </cell>
          <cell r="R271">
            <v>9342.1257687625948</v>
          </cell>
          <cell r="S271">
            <v>6174.410942665214</v>
          </cell>
          <cell r="T271">
            <v>2333.1186379474261</v>
          </cell>
          <cell r="U271">
            <v>2502.4782302263889</v>
          </cell>
        </row>
        <row r="273">
          <cell r="J273">
            <v>404.39318587660466</v>
          </cell>
          <cell r="K273">
            <v>0</v>
          </cell>
          <cell r="L273">
            <v>615.40715453418409</v>
          </cell>
          <cell r="M273">
            <v>0</v>
          </cell>
          <cell r="N273">
            <v>144.85376893976553</v>
          </cell>
          <cell r="Q273">
            <v>251.95996375730002</v>
          </cell>
          <cell r="R273">
            <v>0</v>
          </cell>
          <cell r="S273">
            <v>0</v>
          </cell>
          <cell r="T273">
            <v>0</v>
          </cell>
          <cell r="U273">
            <v>251.95996375730002</v>
          </cell>
        </row>
        <row r="274">
          <cell r="J274">
            <v>899.07662859669472</v>
          </cell>
          <cell r="K274">
            <v>0</v>
          </cell>
          <cell r="L274">
            <v>1000.1729561568203</v>
          </cell>
          <cell r="M274">
            <v>0</v>
          </cell>
          <cell r="N274">
            <v>550.45913242970107</v>
          </cell>
          <cell r="Q274">
            <v>808.38193128875253</v>
          </cell>
          <cell r="R274">
            <v>0</v>
          </cell>
          <cell r="S274">
            <v>700.80492086995912</v>
          </cell>
          <cell r="T274">
            <v>1048.7504956790212</v>
          </cell>
          <cell r="U274">
            <v>740.3678216407742</v>
          </cell>
        </row>
        <row r="275">
          <cell r="J275">
            <v>1837.9258744144997</v>
          </cell>
          <cell r="K275">
            <v>0</v>
          </cell>
          <cell r="L275">
            <v>1959.1616936686401</v>
          </cell>
          <cell r="M275">
            <v>2114.5185007921809</v>
          </cell>
          <cell r="N275">
            <v>1255.8177230182991</v>
          </cell>
          <cell r="Q275">
            <v>1937.6398741939388</v>
          </cell>
          <cell r="R275">
            <v>8000</v>
          </cell>
          <cell r="S275">
            <v>2144.7174074701525</v>
          </cell>
          <cell r="T275">
            <v>2310.1039674145859</v>
          </cell>
          <cell r="U275">
            <v>890.32096674318029</v>
          </cell>
        </row>
        <row r="276">
          <cell r="J276">
            <v>3660.3853433567133</v>
          </cell>
          <cell r="K276">
            <v>6445.3135505673108</v>
          </cell>
          <cell r="L276">
            <v>3733.0345149907057</v>
          </cell>
          <cell r="M276">
            <v>6000</v>
          </cell>
          <cell r="N276">
            <v>3172.3866483223424</v>
          </cell>
          <cell r="Q276">
            <v>3544.8462412596919</v>
          </cell>
          <cell r="R276">
            <v>5276.5073686767464</v>
          </cell>
          <cell r="S276">
            <v>4497.4048462651781</v>
          </cell>
          <cell r="T276">
            <v>2510.7821789548739</v>
          </cell>
          <cell r="U276">
            <v>1555.7642344136955</v>
          </cell>
        </row>
        <row r="277">
          <cell r="J277">
            <v>4769.215529494094</v>
          </cell>
          <cell r="K277">
            <v>9194.1020235250653</v>
          </cell>
          <cell r="L277">
            <v>5014.5654156196069</v>
          </cell>
          <cell r="M277">
            <v>5519.5996375730001</v>
          </cell>
          <cell r="N277">
            <v>3923.7047645274401</v>
          </cell>
          <cell r="Q277">
            <v>4384.2290097979476</v>
          </cell>
          <cell r="R277">
            <v>6667.6820729032297</v>
          </cell>
          <cell r="S277">
            <v>5807.960900995703</v>
          </cell>
          <cell r="T277">
            <v>2460.494765658922</v>
          </cell>
          <cell r="U277">
            <v>2359.4094847424872</v>
          </cell>
        </row>
        <row r="278">
          <cell r="J278">
            <v>5508.3260783394144</v>
          </cell>
          <cell r="K278">
            <v>10320.556252745162</v>
          </cell>
          <cell r="L278">
            <v>5684.7647913829396</v>
          </cell>
          <cell r="M278">
            <v>4044.1844770223624</v>
          </cell>
          <cell r="N278">
            <v>4781.5683088061169</v>
          </cell>
          <cell r="Q278">
            <v>4655.0522250171307</v>
          </cell>
          <cell r="R278">
            <v>10842.012780159801</v>
          </cell>
          <cell r="S278">
            <v>6014.1699961068662</v>
          </cell>
          <cell r="T278">
            <v>2578.4681571784631</v>
          </cell>
          <cell r="U278">
            <v>2512.6847608164176</v>
          </cell>
        </row>
        <row r="279">
          <cell r="J279">
            <v>5281.0069589633622</v>
          </cell>
          <cell r="K279">
            <v>12416.215826686828</v>
          </cell>
          <cell r="L279">
            <v>5605.8834097893159</v>
          </cell>
          <cell r="M279">
            <v>5546.1490658363637</v>
          </cell>
          <cell r="N279">
            <v>4055.2112894788911</v>
          </cell>
          <cell r="Q279">
            <v>4520.995673586146</v>
          </cell>
          <cell r="R279">
            <v>11671.692544068555</v>
          </cell>
          <cell r="S279">
            <v>5999.6308223662136</v>
          </cell>
          <cell r="T279">
            <v>3108.1722849376379</v>
          </cell>
          <cell r="U279">
            <v>2452.509864350202</v>
          </cell>
        </row>
        <row r="280">
          <cell r="J280">
            <v>5227.8378488199096</v>
          </cell>
          <cell r="K280">
            <v>12200.523233928978</v>
          </cell>
          <cell r="L280">
            <v>5514.8322329642724</v>
          </cell>
          <cell r="M280">
            <v>4439.2739254006938</v>
          </cell>
          <cell r="N280">
            <v>4205.0561626776716</v>
          </cell>
          <cell r="Q280">
            <v>4947.0146874581051</v>
          </cell>
          <cell r="R280">
            <v>12082.282003718379</v>
          </cell>
          <cell r="S280">
            <v>10468.185863925248</v>
          </cell>
          <cell r="T280">
            <v>2859.9002322825381</v>
          </cell>
          <cell r="U280">
            <v>2788.7848640596308</v>
          </cell>
        </row>
        <row r="281">
          <cell r="J281">
            <v>3447.7535422312999</v>
          </cell>
          <cell r="K281">
            <v>18966.082808532876</v>
          </cell>
          <cell r="L281">
            <v>3335.622231205381</v>
          </cell>
          <cell r="M281">
            <v>2737.0032650355492</v>
          </cell>
          <cell r="N281">
            <v>2755.070123135672</v>
          </cell>
          <cell r="Q281">
            <v>2246.5317918888804</v>
          </cell>
          <cell r="R281">
            <v>11586.694069404963</v>
          </cell>
          <cell r="S281">
            <v>4447.6036834031529</v>
          </cell>
          <cell r="T281">
            <v>2021.2032348422374</v>
          </cell>
          <cell r="U281">
            <v>1796.7913734994322</v>
          </cell>
        </row>
        <row r="283"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</row>
        <row r="284">
          <cell r="Q284">
            <v>4141.0582592145629</v>
          </cell>
          <cell r="R284">
            <v>10279.888775070021</v>
          </cell>
          <cell r="S284">
            <v>5727.828211772905</v>
          </cell>
          <cell r="T284">
            <v>2540.4857156939702</v>
          </cell>
          <cell r="U284">
            <v>2364.0530409035109</v>
          </cell>
        </row>
        <row r="286">
          <cell r="J286">
            <v>1206.4659579789561</v>
          </cell>
          <cell r="K286">
            <v>3806.6731767494807</v>
          </cell>
          <cell r="L286">
            <v>1306.7968708233409</v>
          </cell>
          <cell r="M286">
            <v>1170.0809793254448</v>
          </cell>
          <cell r="N286">
            <v>1135.2111172228517</v>
          </cell>
          <cell r="Q286">
            <v>1175.0432248430359</v>
          </cell>
          <cell r="R286">
            <v>1852.6797257992928</v>
          </cell>
          <cell r="S286">
            <v>1910.7491751240379</v>
          </cell>
          <cell r="T286">
            <v>1616.7426601048153</v>
          </cell>
          <cell r="U286">
            <v>1033.17045316085</v>
          </cell>
        </row>
        <row r="287">
          <cell r="J287">
            <v>2237.325355600809</v>
          </cell>
          <cell r="K287">
            <v>3346.4033819378528</v>
          </cell>
          <cell r="L287">
            <v>2638.1926719911362</v>
          </cell>
          <cell r="M287">
            <v>2914.2062779833268</v>
          </cell>
          <cell r="N287">
            <v>1689.6484640284448</v>
          </cell>
          <cell r="Q287">
            <v>2659.1254156659293</v>
          </cell>
          <cell r="R287">
            <v>3221.9639841402268</v>
          </cell>
          <cell r="S287">
            <v>3253.9243594165951</v>
          </cell>
          <cell r="T287">
            <v>2582.728057484785</v>
          </cell>
          <cell r="U287">
            <v>2091.6078883471805</v>
          </cell>
        </row>
        <row r="288">
          <cell r="J288">
            <v>3200</v>
          </cell>
          <cell r="K288">
            <v>0</v>
          </cell>
          <cell r="L288">
            <v>3200</v>
          </cell>
          <cell r="M288">
            <v>0</v>
          </cell>
          <cell r="N288">
            <v>0</v>
          </cell>
          <cell r="Q288">
            <v>360</v>
          </cell>
          <cell r="R288">
            <v>0</v>
          </cell>
          <cell r="S288">
            <v>0</v>
          </cell>
          <cell r="T288">
            <v>0</v>
          </cell>
          <cell r="U288">
            <v>360</v>
          </cell>
        </row>
        <row r="289">
          <cell r="J289">
            <v>6633.2359253002687</v>
          </cell>
          <cell r="K289">
            <v>7287.5913526310687</v>
          </cell>
          <cell r="L289">
            <v>6406.5588350650432</v>
          </cell>
          <cell r="M289">
            <v>5509.8400077768301</v>
          </cell>
          <cell r="N289">
            <v>6866.0371458448644</v>
          </cell>
          <cell r="Q289">
            <v>6667.5003155926215</v>
          </cell>
          <cell r="R289">
            <v>7384.4937917300977</v>
          </cell>
          <cell r="S289">
            <v>6443.9295504326146</v>
          </cell>
          <cell r="T289">
            <v>5418.0386338228973</v>
          </cell>
          <cell r="U289">
            <v>6567.9833887510576</v>
          </cell>
        </row>
        <row r="290">
          <cell r="J290">
            <v>12055.362148627715</v>
          </cell>
          <cell r="K290">
            <v>12303.211337549581</v>
          </cell>
          <cell r="L290">
            <v>12317.315920437102</v>
          </cell>
          <cell r="M290">
            <v>0</v>
          </cell>
          <cell r="N290">
            <v>11599.074187439708</v>
          </cell>
          <cell r="Q290">
            <v>12502.319872149474</v>
          </cell>
          <cell r="R290">
            <v>12716.864890818546</v>
          </cell>
          <cell r="S290">
            <v>12808.60772861449</v>
          </cell>
          <cell r="T290">
            <v>0</v>
          </cell>
          <cell r="U290">
            <v>11761.804393925622</v>
          </cell>
        </row>
        <row r="291">
          <cell r="J291">
            <v>17769.746168878224</v>
          </cell>
          <cell r="K291">
            <v>18198.694886116515</v>
          </cell>
          <cell r="L291">
            <v>17737.851466614557</v>
          </cell>
          <cell r="M291">
            <v>0</v>
          </cell>
          <cell r="N291">
            <v>17474.775321356628</v>
          </cell>
          <cell r="Q291">
            <v>18299.236835189546</v>
          </cell>
          <cell r="R291">
            <v>17772.00345204087</v>
          </cell>
          <cell r="S291">
            <v>19338.387747001165</v>
          </cell>
          <cell r="T291">
            <v>0</v>
          </cell>
          <cell r="U291">
            <v>18194.577633878169</v>
          </cell>
        </row>
        <row r="292">
          <cell r="J292">
            <v>34753.533291663822</v>
          </cell>
          <cell r="K292">
            <v>33132.567604731179</v>
          </cell>
          <cell r="L292">
            <v>30387.400083163691</v>
          </cell>
          <cell r="M292">
            <v>0</v>
          </cell>
          <cell r="N292">
            <v>38127.051876689977</v>
          </cell>
          <cell r="Q292">
            <v>35401.404973206314</v>
          </cell>
          <cell r="R292">
            <v>27404.245323768435</v>
          </cell>
          <cell r="S292">
            <v>43975.563128402267</v>
          </cell>
          <cell r="T292">
            <v>0</v>
          </cell>
          <cell r="U292">
            <v>39977.151465879906</v>
          </cell>
        </row>
        <row r="294">
          <cell r="J294">
            <v>2097.6001100780286</v>
          </cell>
          <cell r="K294">
            <v>0</v>
          </cell>
          <cell r="L294">
            <v>2035.6068990993695</v>
          </cell>
          <cell r="M294">
            <v>0</v>
          </cell>
          <cell r="N294">
            <v>2141.4481666686215</v>
          </cell>
          <cell r="Q294">
            <v>1522.0852104818348</v>
          </cell>
          <cell r="R294">
            <v>0</v>
          </cell>
          <cell r="S294">
            <v>2382.3578763876021</v>
          </cell>
          <cell r="T294">
            <v>0</v>
          </cell>
          <cell r="U294">
            <v>1325.4968928195676</v>
          </cell>
        </row>
        <row r="295">
          <cell r="J295">
            <v>5811.7806579009566</v>
          </cell>
          <cell r="K295">
            <v>0</v>
          </cell>
          <cell r="L295">
            <v>6160.1666842875375</v>
          </cell>
          <cell r="M295">
            <v>0</v>
          </cell>
          <cell r="N295">
            <v>4706.9312065291488</v>
          </cell>
          <cell r="Q295">
            <v>3060.0736779877225</v>
          </cell>
          <cell r="R295">
            <v>0</v>
          </cell>
          <cell r="S295">
            <v>5134.4326983279625</v>
          </cell>
          <cell r="T295">
            <v>0</v>
          </cell>
          <cell r="U295">
            <v>1771.9522670714628</v>
          </cell>
        </row>
        <row r="296">
          <cell r="J296">
            <v>6391.3268145971961</v>
          </cell>
          <cell r="K296">
            <v>11791.684067670998</v>
          </cell>
          <cell r="L296">
            <v>5599.0687564985965</v>
          </cell>
          <cell r="M296">
            <v>3865.6615591662762</v>
          </cell>
          <cell r="N296">
            <v>6008.4890307781552</v>
          </cell>
          <cell r="Q296">
            <v>4879.0518437989522</v>
          </cell>
          <cell r="R296">
            <v>10303.94534598857</v>
          </cell>
          <cell r="S296">
            <v>6343.6619518981988</v>
          </cell>
          <cell r="T296">
            <v>2540.4857156939702</v>
          </cell>
          <cell r="U296">
            <v>2899.9978489670143</v>
          </cell>
        </row>
        <row r="297">
          <cell r="J297">
            <v>5395.8461288304579</v>
          </cell>
          <cell r="K297">
            <v>18000</v>
          </cell>
          <cell r="L297">
            <v>2041.4705244668762</v>
          </cell>
          <cell r="M297">
            <v>0</v>
          </cell>
          <cell r="N297">
            <v>7349.8107481706875</v>
          </cell>
          <cell r="Q297">
            <v>2333.0596792536103</v>
          </cell>
          <cell r="R297">
            <v>5278.333333333333</v>
          </cell>
          <cell r="S297">
            <v>5500</v>
          </cell>
          <cell r="T297">
            <v>0</v>
          </cell>
          <cell r="U297">
            <v>329.58748613614688</v>
          </cell>
        </row>
        <row r="300">
          <cell r="J300">
            <v>2083.492937642648</v>
          </cell>
          <cell r="K300">
            <v>0</v>
          </cell>
          <cell r="L300">
            <v>2004.529669580674</v>
          </cell>
          <cell r="M300">
            <v>0</v>
          </cell>
          <cell r="N300">
            <v>2138.9791280500294</v>
          </cell>
          <cell r="Q300">
            <v>1516.9110434473898</v>
          </cell>
          <cell r="R300">
            <v>0</v>
          </cell>
          <cell r="S300">
            <v>2376.194398491954</v>
          </cell>
          <cell r="T300">
            <v>0</v>
          </cell>
          <cell r="U300">
            <v>1325.4968928195676</v>
          </cell>
        </row>
        <row r="301">
          <cell r="J301">
            <v>3590.6718371163943</v>
          </cell>
          <cell r="K301">
            <v>0</v>
          </cell>
          <cell r="L301">
            <v>4365.880642016049</v>
          </cell>
          <cell r="M301">
            <v>0</v>
          </cell>
          <cell r="N301">
            <v>2509.0574651501192</v>
          </cell>
          <cell r="Q301">
            <v>2620.7885894691885</v>
          </cell>
          <cell r="R301">
            <v>0</v>
          </cell>
          <cell r="S301">
            <v>2620.7885894691885</v>
          </cell>
          <cell r="T301">
            <v>0</v>
          </cell>
          <cell r="U301">
            <v>0</v>
          </cell>
        </row>
        <row r="302">
          <cell r="J302">
            <v>5811.7806579009566</v>
          </cell>
          <cell r="K302">
            <v>0</v>
          </cell>
          <cell r="L302">
            <v>6160.1666842875375</v>
          </cell>
          <cell r="M302">
            <v>0</v>
          </cell>
          <cell r="N302">
            <v>4706.9312065291488</v>
          </cell>
          <cell r="Q302">
            <v>3060.0736779877225</v>
          </cell>
          <cell r="R302">
            <v>0</v>
          </cell>
          <cell r="S302">
            <v>5134.4326983279625</v>
          </cell>
          <cell r="T302">
            <v>0</v>
          </cell>
          <cell r="U302">
            <v>1771.9522670714628</v>
          </cell>
        </row>
        <row r="303">
          <cell r="J303">
            <v>7563.2293708706156</v>
          </cell>
          <cell r="K303">
            <v>9877.1927257327898</v>
          </cell>
          <cell r="L303">
            <v>5565.2976038178303</v>
          </cell>
          <cell r="M303">
            <v>0</v>
          </cell>
          <cell r="N303">
            <v>0</v>
          </cell>
          <cell r="Q303">
            <v>6762.9143999205762</v>
          </cell>
          <cell r="R303">
            <v>7245.0021342493992</v>
          </cell>
          <cell r="S303">
            <v>5989.5808225636283</v>
          </cell>
          <cell r="T303">
            <v>0</v>
          </cell>
          <cell r="U303">
            <v>0</v>
          </cell>
        </row>
        <row r="304">
          <cell r="J304">
            <v>4589.0653991501867</v>
          </cell>
          <cell r="K304">
            <v>10522.235587199992</v>
          </cell>
          <cell r="L304">
            <v>4187.64036747502</v>
          </cell>
          <cell r="M304">
            <v>0</v>
          </cell>
          <cell r="N304">
            <v>5369.8326630558104</v>
          </cell>
          <cell r="Q304">
            <v>6168.2780734663738</v>
          </cell>
          <cell r="R304">
            <v>5500</v>
          </cell>
          <cell r="S304">
            <v>6640.8366884350799</v>
          </cell>
          <cell r="T304">
            <v>0</v>
          </cell>
          <cell r="U304">
            <v>2500</v>
          </cell>
        </row>
        <row r="305">
          <cell r="J305">
            <v>5616.1223821229451</v>
          </cell>
          <cell r="K305">
            <v>0</v>
          </cell>
          <cell r="L305">
            <v>5385.8279561354084</v>
          </cell>
          <cell r="M305">
            <v>0</v>
          </cell>
          <cell r="N305">
            <v>5847.0331011005273</v>
          </cell>
          <cell r="Q305">
            <v>3694.3376264555859</v>
          </cell>
          <cell r="R305">
            <v>0</v>
          </cell>
          <cell r="S305">
            <v>5173.2212742203546</v>
          </cell>
          <cell r="T305">
            <v>0</v>
          </cell>
          <cell r="U305">
            <v>3189.5294875893901</v>
          </cell>
        </row>
        <row r="306">
          <cell r="J306">
            <v>5865.1249123771122</v>
          </cell>
          <cell r="K306">
            <v>14216.267195714954</v>
          </cell>
          <cell r="L306">
            <v>5658.6739624114743</v>
          </cell>
          <cell r="M306">
            <v>0</v>
          </cell>
          <cell r="N306">
            <v>5618.3283100828212</v>
          </cell>
          <cell r="Q306">
            <v>8320.7222623224807</v>
          </cell>
          <cell r="R306">
            <v>8757.4694133871399</v>
          </cell>
          <cell r="S306">
            <v>7639.4667763073076</v>
          </cell>
          <cell r="T306">
            <v>0</v>
          </cell>
          <cell r="U306">
            <v>11620.326308777809</v>
          </cell>
        </row>
        <row r="307">
          <cell r="J307">
            <v>10093.420397758167</v>
          </cell>
          <cell r="K307">
            <v>20351.762430435156</v>
          </cell>
          <cell r="L307">
            <v>8432.9316726197285</v>
          </cell>
          <cell r="M307">
            <v>0</v>
          </cell>
          <cell r="N307">
            <v>13443.629227290668</v>
          </cell>
          <cell r="Q307">
            <v>8123.3336246301396</v>
          </cell>
          <cell r="R307">
            <v>12730.780078813415</v>
          </cell>
          <cell r="S307">
            <v>7832.846531497391</v>
          </cell>
          <cell r="T307">
            <v>0</v>
          </cell>
          <cell r="U307">
            <v>9013.2816196844269</v>
          </cell>
        </row>
        <row r="308">
          <cell r="J308">
            <v>8644.804434502701</v>
          </cell>
          <cell r="K308">
            <v>11579.294033715718</v>
          </cell>
          <cell r="L308">
            <v>6910.1748802847424</v>
          </cell>
          <cell r="M308">
            <v>3865.6615591662762</v>
          </cell>
          <cell r="N308">
            <v>4239.9681004782242</v>
          </cell>
          <cell r="Q308">
            <v>5592.3055966299917</v>
          </cell>
          <cell r="R308">
            <v>10340.2083687183</v>
          </cell>
          <cell r="S308">
            <v>6994.4928662875154</v>
          </cell>
          <cell r="T308">
            <v>2540.4857156939702</v>
          </cell>
          <cell r="U308">
            <v>1503.8978242053222</v>
          </cell>
        </row>
        <row r="309">
          <cell r="J309">
            <v>5395.8461288304579</v>
          </cell>
          <cell r="K309">
            <v>18000</v>
          </cell>
          <cell r="L309">
            <v>2041.4705244668762</v>
          </cell>
          <cell r="M309">
            <v>0</v>
          </cell>
          <cell r="N309">
            <v>7349.8107481706875</v>
          </cell>
          <cell r="Q309">
            <v>2333.0596792536103</v>
          </cell>
          <cell r="R309">
            <v>5278.333333333333</v>
          </cell>
          <cell r="S309">
            <v>5500</v>
          </cell>
          <cell r="T309">
            <v>0</v>
          </cell>
          <cell r="U309">
            <v>329.58748613614688</v>
          </cell>
        </row>
        <row r="310"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</row>
        <row r="312">
          <cell r="J312">
            <v>11399.021882018491</v>
          </cell>
          <cell r="K312">
            <v>14991.679066637938</v>
          </cell>
          <cell r="L312">
            <v>9742.9109200422536</v>
          </cell>
          <cell r="M312">
            <v>0</v>
          </cell>
          <cell r="N312">
            <v>9435.0450126325177</v>
          </cell>
          <cell r="Q312">
            <v>9828.2963671275775</v>
          </cell>
          <cell r="R312">
            <v>10737.164320009719</v>
          </cell>
          <cell r="S312">
            <v>9438.2516322571209</v>
          </cell>
          <cell r="T312">
            <v>1322.5348383485955</v>
          </cell>
          <cell r="U312">
            <v>6207.3657901526085</v>
          </cell>
        </row>
        <row r="313">
          <cell r="J313">
            <v>11588.588625397135</v>
          </cell>
          <cell r="K313">
            <v>13024.67430556261</v>
          </cell>
          <cell r="L313">
            <v>10395.627843265254</v>
          </cell>
          <cell r="M313">
            <v>0</v>
          </cell>
          <cell r="N313">
            <v>12090.363845401125</v>
          </cell>
          <cell r="Q313">
            <v>9537.5183213427299</v>
          </cell>
          <cell r="R313">
            <v>13139.971819781298</v>
          </cell>
          <cell r="S313">
            <v>11055.022512359115</v>
          </cell>
          <cell r="T313">
            <v>0</v>
          </cell>
          <cell r="U313">
            <v>7205.9050925378124</v>
          </cell>
        </row>
        <row r="314">
          <cell r="J314">
            <v>7229.8980202039847</v>
          </cell>
          <cell r="K314">
            <v>11460.14355881045</v>
          </cell>
          <cell r="L314">
            <v>6948.0061814016708</v>
          </cell>
          <cell r="M314">
            <v>0</v>
          </cell>
          <cell r="N314">
            <v>3238.7562191040029</v>
          </cell>
          <cell r="Q314">
            <v>7706.0036122214979</v>
          </cell>
          <cell r="R314">
            <v>8834.2505120209535</v>
          </cell>
          <cell r="S314">
            <v>7320.766075098426</v>
          </cell>
          <cell r="T314">
            <v>0</v>
          </cell>
          <cell r="U314">
            <v>6717.7848034235121</v>
          </cell>
        </row>
        <row r="315">
          <cell r="J315">
            <v>5961.348120666451</v>
          </cell>
          <cell r="K315">
            <v>5000</v>
          </cell>
          <cell r="L315">
            <v>6104.0126149422113</v>
          </cell>
          <cell r="M315">
            <v>0</v>
          </cell>
          <cell r="N315">
            <v>5869.0970869140638</v>
          </cell>
          <cell r="Q315">
            <v>3583.6524517014464</v>
          </cell>
          <cell r="R315">
            <v>6000</v>
          </cell>
          <cell r="S315">
            <v>5577.8097155858941</v>
          </cell>
          <cell r="T315">
            <v>0</v>
          </cell>
          <cell r="U315">
            <v>3120.5904431858935</v>
          </cell>
        </row>
        <row r="316">
          <cell r="J316">
            <v>1955.6206912095552</v>
          </cell>
          <cell r="K316">
            <v>3000</v>
          </cell>
          <cell r="L316">
            <v>1682.0716605897569</v>
          </cell>
          <cell r="M316">
            <v>0</v>
          </cell>
          <cell r="N316">
            <v>2133.8867867726294</v>
          </cell>
          <cell r="Q316">
            <v>1400.3524465971873</v>
          </cell>
          <cell r="R316">
            <v>0</v>
          </cell>
          <cell r="S316">
            <v>1889.9177657562172</v>
          </cell>
          <cell r="T316">
            <v>0</v>
          </cell>
          <cell r="U316">
            <v>1312.3797275315278</v>
          </cell>
        </row>
        <row r="317">
          <cell r="J317">
            <v>6015.9506776264288</v>
          </cell>
          <cell r="K317">
            <v>8281.175815117138</v>
          </cell>
          <cell r="L317">
            <v>6140.8389733287249</v>
          </cell>
          <cell r="M317">
            <v>5659.6990149980393</v>
          </cell>
          <cell r="N317">
            <v>5734.1678862069048</v>
          </cell>
          <cell r="Q317">
            <v>12000</v>
          </cell>
          <cell r="R317">
            <v>0</v>
          </cell>
          <cell r="S317">
            <v>0</v>
          </cell>
          <cell r="T317">
            <v>0</v>
          </cell>
          <cell r="U317">
            <v>12000</v>
          </cell>
        </row>
        <row r="318">
          <cell r="J318">
            <v>4709.3673234208136</v>
          </cell>
          <cell r="K318">
            <v>7923.4571461319965</v>
          </cell>
          <cell r="L318">
            <v>4570.9527796810016</v>
          </cell>
          <cell r="M318">
            <v>0</v>
          </cell>
          <cell r="N318">
            <v>4796.3325641954343</v>
          </cell>
          <cell r="Q318">
            <v>3060.262883068674</v>
          </cell>
          <cell r="R318">
            <v>10770.718708041966</v>
          </cell>
          <cell r="S318">
            <v>4199.3126746598118</v>
          </cell>
          <cell r="T318">
            <v>0</v>
          </cell>
          <cell r="U318">
            <v>1361.668575176368</v>
          </cell>
        </row>
        <row r="319">
          <cell r="J319">
            <v>3459.9742495866844</v>
          </cell>
          <cell r="K319">
            <v>0</v>
          </cell>
          <cell r="L319">
            <v>3723.8869280985714</v>
          </cell>
          <cell r="M319">
            <v>0</v>
          </cell>
          <cell r="N319">
            <v>2953.4513828912582</v>
          </cell>
          <cell r="Q319">
            <v>1780.2757657939844</v>
          </cell>
          <cell r="R319">
            <v>6020</v>
          </cell>
          <cell r="S319">
            <v>2938.3493117028816</v>
          </cell>
          <cell r="T319">
            <v>0</v>
          </cell>
          <cell r="U319">
            <v>1517.8164326351114</v>
          </cell>
        </row>
        <row r="320">
          <cell r="J320">
            <v>4097.4958048030239</v>
          </cell>
          <cell r="K320">
            <v>5304.3314565676228</v>
          </cell>
          <cell r="L320">
            <v>4555.6172079053449</v>
          </cell>
          <cell r="M320">
            <v>1660</v>
          </cell>
          <cell r="N320">
            <v>2426.9003943942357</v>
          </cell>
          <cell r="Q320">
            <v>3270.8498653139854</v>
          </cell>
          <cell r="R320">
            <v>2748.8199255139803</v>
          </cell>
          <cell r="S320">
            <v>4094.1193690921491</v>
          </cell>
          <cell r="T320">
            <v>0</v>
          </cell>
          <cell r="U320">
            <v>2192.6828954205243</v>
          </cell>
        </row>
        <row r="321">
          <cell r="J321">
            <v>5451.5959174345489</v>
          </cell>
          <cell r="K321">
            <v>8262.6632846697812</v>
          </cell>
          <cell r="L321">
            <v>5612.7150462679092</v>
          </cell>
          <cell r="M321">
            <v>3692.0966997698515</v>
          </cell>
          <cell r="N321">
            <v>2687.4456580209353</v>
          </cell>
          <cell r="Q321">
            <v>2649.9902351166688</v>
          </cell>
          <cell r="R321">
            <v>6504.8223546629024</v>
          </cell>
          <cell r="S321">
            <v>4004.4020205489146</v>
          </cell>
          <cell r="T321">
            <v>2550.2491771740074</v>
          </cell>
          <cell r="U321">
            <v>1551.1119227501447</v>
          </cell>
        </row>
        <row r="322">
          <cell r="J322">
            <v>4069.1201915263996</v>
          </cell>
          <cell r="K322">
            <v>10049.767562399751</v>
          </cell>
          <cell r="L322">
            <v>4217.0214090557129</v>
          </cell>
          <cell r="M322">
            <v>0</v>
          </cell>
          <cell r="N322">
            <v>3499.1889278414351</v>
          </cell>
          <cell r="Q322">
            <v>9047.2360422611764</v>
          </cell>
          <cell r="R322">
            <v>14186.163512323988</v>
          </cell>
          <cell r="S322">
            <v>6179.3401208558953</v>
          </cell>
          <cell r="T322">
            <v>0</v>
          </cell>
          <cell r="U322">
            <v>1588.8444913845797</v>
          </cell>
        </row>
        <row r="335">
          <cell r="J335">
            <v>6.6767156596315562</v>
          </cell>
          <cell r="K335">
            <v>11.554776413342331</v>
          </cell>
          <cell r="L335">
            <v>6.902049612062819</v>
          </cell>
          <cell r="M335">
            <v>5.3876541403492295</v>
          </cell>
          <cell r="N335">
            <v>5.8457209177197971</v>
          </cell>
          <cell r="O335">
            <v>0</v>
          </cell>
          <cell r="P335">
            <v>0</v>
          </cell>
          <cell r="Q335">
            <v>7.8381237392376688</v>
          </cell>
          <cell r="R335">
            <v>12.723315028850108</v>
          </cell>
          <cell r="S335">
            <v>9.382211409068935</v>
          </cell>
          <cell r="T335">
            <v>6.0114984710183927</v>
          </cell>
          <cell r="U335">
            <v>6.0497392075757732</v>
          </cell>
          <cell r="V335">
            <v>0</v>
          </cell>
          <cell r="W335">
            <v>0</v>
          </cell>
        </row>
        <row r="336">
          <cell r="O336">
            <v>0</v>
          </cell>
          <cell r="P336">
            <v>0</v>
          </cell>
          <cell r="V336">
            <v>0</v>
          </cell>
          <cell r="W336">
            <v>0</v>
          </cell>
        </row>
        <row r="337">
          <cell r="J337">
            <v>9.2932321915372746</v>
          </cell>
          <cell r="K337">
            <v>12.474561403508774</v>
          </cell>
          <cell r="L337">
            <v>9.376709307454778</v>
          </cell>
          <cell r="M337">
            <v>8</v>
          </cell>
          <cell r="N337">
            <v>7.8419319429198602</v>
          </cell>
          <cell r="O337">
            <v>0</v>
          </cell>
          <cell r="P337">
            <v>0</v>
          </cell>
          <cell r="Q337">
            <v>9.7135836177474406</v>
          </cell>
          <cell r="R337">
            <v>13.492999263080321</v>
          </cell>
          <cell r="S337">
            <v>10.713270142180093</v>
          </cell>
          <cell r="T337">
            <v>6.2088888888888896</v>
          </cell>
          <cell r="U337">
            <v>7.2697734074390761</v>
          </cell>
          <cell r="V337">
            <v>0</v>
          </cell>
          <cell r="W337">
            <v>0</v>
          </cell>
        </row>
        <row r="338">
          <cell r="J338">
            <v>9.0340703153316415</v>
          </cell>
          <cell r="K338">
            <v>12.772585669781932</v>
          </cell>
          <cell r="L338">
            <v>8.9077526987242273</v>
          </cell>
          <cell r="M338">
            <v>6</v>
          </cell>
          <cell r="N338">
            <v>8.8696573648887274</v>
          </cell>
          <cell r="O338">
            <v>0</v>
          </cell>
          <cell r="P338">
            <v>0</v>
          </cell>
          <cell r="Q338">
            <v>9.3142194744976834</v>
          </cell>
          <cell r="R338">
            <v>12.074766355140191</v>
          </cell>
          <cell r="S338">
            <v>10.501247660636309</v>
          </cell>
          <cell r="T338">
            <v>5.8816568047337281</v>
          </cell>
          <cell r="U338">
            <v>8.1026272577996714</v>
          </cell>
          <cell r="V338">
            <v>0</v>
          </cell>
          <cell r="W338">
            <v>0</v>
          </cell>
        </row>
        <row r="339">
          <cell r="J339">
            <v>7.6160922714603299</v>
          </cell>
          <cell r="K339">
            <v>11.19574661664763</v>
          </cell>
          <cell r="L339">
            <v>7.4818560578679394</v>
          </cell>
          <cell r="M339">
            <v>4.4741910169104555</v>
          </cell>
          <cell r="N339">
            <v>7.1312973946723197</v>
          </cell>
          <cell r="O339">
            <v>0</v>
          </cell>
          <cell r="P339">
            <v>0</v>
          </cell>
          <cell r="Q339">
            <v>8.2870466630990904</v>
          </cell>
          <cell r="R339">
            <v>12.857841631820968</v>
          </cell>
          <cell r="S339">
            <v>9.0297369479195417</v>
          </cell>
          <cell r="T339">
            <v>6.3093034142162718</v>
          </cell>
          <cell r="U339">
            <v>6.6791760751025944</v>
          </cell>
          <cell r="V339">
            <v>0</v>
          </cell>
          <cell r="W339">
            <v>0</v>
          </cell>
        </row>
        <row r="340">
          <cell r="J340">
            <v>5.2142270580989551</v>
          </cell>
          <cell r="K340">
            <v>10.29692832764505</v>
          </cell>
          <cell r="L340">
            <v>5.5312720101422714</v>
          </cell>
          <cell r="M340">
            <v>5.1249999999999991</v>
          </cell>
          <cell r="N340">
            <v>4.6939144965882118</v>
          </cell>
          <cell r="O340">
            <v>0</v>
          </cell>
          <cell r="P340">
            <v>0</v>
          </cell>
          <cell r="Q340">
            <v>6.0746602717825748</v>
          </cell>
          <cell r="R340">
            <v>11.552693208430917</v>
          </cell>
          <cell r="S340">
            <v>7.7464077669902931</v>
          </cell>
          <cell r="T340">
            <v>5.5789473684210513</v>
          </cell>
          <cell r="U340">
            <v>5.027794859180907</v>
          </cell>
          <cell r="V340">
            <v>0</v>
          </cell>
          <cell r="W340">
            <v>0</v>
          </cell>
        </row>
        <row r="342"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</row>
        <row r="343">
          <cell r="J343">
            <v>4.5258284901487187</v>
          </cell>
          <cell r="K343">
            <v>5.1839223450941585</v>
          </cell>
          <cell r="L343">
            <v>4.7383012769232415</v>
          </cell>
          <cell r="M343">
            <v>4.5114403045531501</v>
          </cell>
          <cell r="N343">
            <v>4.2892360002605336</v>
          </cell>
          <cell r="O343">
            <v>0</v>
          </cell>
          <cell r="P343">
            <v>0</v>
          </cell>
          <cell r="Q343">
            <v>4.6180169173703192</v>
          </cell>
          <cell r="R343">
            <v>5.3237458385783913</v>
          </cell>
          <cell r="S343">
            <v>5.1262433496335698</v>
          </cell>
          <cell r="T343">
            <v>4.8933209951287271</v>
          </cell>
          <cell r="U343">
            <v>4.3899149730895504</v>
          </cell>
          <cell r="V343">
            <v>0</v>
          </cell>
          <cell r="W343">
            <v>0</v>
          </cell>
        </row>
        <row r="344">
          <cell r="J344">
            <v>9.9877536686986677</v>
          </cell>
          <cell r="K344">
            <v>10.699393034855191</v>
          </cell>
          <cell r="L344">
            <v>9.9025283125275063</v>
          </cell>
          <cell r="M344">
            <v>7.9393197558823392</v>
          </cell>
          <cell r="N344">
            <v>9.9962614111031485</v>
          </cell>
          <cell r="O344">
            <v>0</v>
          </cell>
          <cell r="P344">
            <v>0</v>
          </cell>
          <cell r="Q344">
            <v>10.328118990733033</v>
          </cell>
          <cell r="R344">
            <v>11.23290476357173</v>
          </cell>
          <cell r="S344">
            <v>10.42803326825865</v>
          </cell>
          <cell r="T344">
            <v>9.2533509307970334</v>
          </cell>
          <cell r="U344">
            <v>10.025443250698034</v>
          </cell>
          <cell r="V344">
            <v>0</v>
          </cell>
          <cell r="W344">
            <v>0</v>
          </cell>
        </row>
        <row r="345">
          <cell r="J345">
            <v>15.400776473596377</v>
          </cell>
          <cell r="K345">
            <v>15.91988821753076</v>
          </cell>
          <cell r="L345">
            <v>14.860775125741251</v>
          </cell>
          <cell r="M345">
            <v>0</v>
          </cell>
          <cell r="N345">
            <v>15.986180160481084</v>
          </cell>
          <cell r="O345">
            <v>0</v>
          </cell>
          <cell r="P345">
            <v>0</v>
          </cell>
          <cell r="Q345">
            <v>15.315339795462778</v>
          </cell>
          <cell r="R345">
            <v>15.878685518327648</v>
          </cell>
          <cell r="S345">
            <v>14.831379792894241</v>
          </cell>
          <cell r="T345">
            <v>0</v>
          </cell>
          <cell r="U345">
            <v>15.204643830953493</v>
          </cell>
          <cell r="V345">
            <v>0</v>
          </cell>
          <cell r="W345">
            <v>0</v>
          </cell>
        </row>
        <row r="346">
          <cell r="J346">
            <v>15</v>
          </cell>
          <cell r="K346">
            <v>15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</row>
        <row r="348">
          <cell r="J348">
            <v>3.005585862419315</v>
          </cell>
          <cell r="K348">
            <v>0</v>
          </cell>
          <cell r="L348">
            <v>2.7088870949662267</v>
          </cell>
          <cell r="M348">
            <v>0</v>
          </cell>
          <cell r="N348">
            <v>3.3705144289997215</v>
          </cell>
          <cell r="O348">
            <v>0</v>
          </cell>
          <cell r="P348">
            <v>0</v>
          </cell>
          <cell r="Q348">
            <v>3.5195996375730001</v>
          </cell>
          <cell r="R348">
            <v>0</v>
          </cell>
          <cell r="S348">
            <v>0</v>
          </cell>
          <cell r="T348">
            <v>0</v>
          </cell>
          <cell r="U348">
            <v>3.5195996375730001</v>
          </cell>
          <cell r="V348">
            <v>0</v>
          </cell>
          <cell r="W348">
            <v>0</v>
          </cell>
        </row>
        <row r="349">
          <cell r="J349">
            <v>4.827626270141101</v>
          </cell>
          <cell r="K349">
            <v>0</v>
          </cell>
          <cell r="L349">
            <v>4.8578198515440238</v>
          </cell>
          <cell r="M349">
            <v>0</v>
          </cell>
          <cell r="N349">
            <v>4.728646958496344</v>
          </cell>
          <cell r="O349">
            <v>0</v>
          </cell>
          <cell r="P349">
            <v>0</v>
          </cell>
          <cell r="Q349">
            <v>5.1636380938248942</v>
          </cell>
          <cell r="R349">
            <v>0</v>
          </cell>
          <cell r="S349">
            <v>5.7052514414722371</v>
          </cell>
          <cell r="T349">
            <v>3.4746771502483798</v>
          </cell>
          <cell r="U349">
            <v>5.9629186372308549</v>
          </cell>
          <cell r="V349">
            <v>0</v>
          </cell>
          <cell r="W349">
            <v>0</v>
          </cell>
        </row>
        <row r="350">
          <cell r="J350">
            <v>6.023050128768066</v>
          </cell>
          <cell r="K350">
            <v>0</v>
          </cell>
          <cell r="L350">
            <v>6.0580127742101322</v>
          </cell>
          <cell r="M350">
            <v>6</v>
          </cell>
          <cell r="N350">
            <v>5.8493165217531002</v>
          </cell>
          <cell r="O350">
            <v>0</v>
          </cell>
          <cell r="P350">
            <v>0</v>
          </cell>
          <cell r="Q350">
            <v>6.4805722080059009</v>
          </cell>
          <cell r="R350">
            <v>13</v>
          </cell>
          <cell r="S350">
            <v>6.981909874780329</v>
          </cell>
          <cell r="T350">
            <v>6.0407895876719158</v>
          </cell>
          <cell r="U350">
            <v>6.2714698624609451</v>
          </cell>
          <cell r="V350">
            <v>0</v>
          </cell>
          <cell r="W350">
            <v>0</v>
          </cell>
        </row>
        <row r="351">
          <cell r="J351">
            <v>7.3945423168192344</v>
          </cell>
          <cell r="K351">
            <v>11.860206697777922</v>
          </cell>
          <cell r="L351">
            <v>7.4569461758002866</v>
          </cell>
          <cell r="M351">
            <v>9</v>
          </cell>
          <cell r="N351">
            <v>6.7620079387178986</v>
          </cell>
          <cell r="O351">
            <v>0</v>
          </cell>
          <cell r="P351">
            <v>0</v>
          </cell>
          <cell r="Q351">
            <v>9.1259897993578001</v>
          </cell>
          <cell r="R351">
            <v>11.853261956234654</v>
          </cell>
          <cell r="S351">
            <v>10.046741257678443</v>
          </cell>
          <cell r="T351">
            <v>7.2620581088394385</v>
          </cell>
          <cell r="U351">
            <v>7.2276365263216666</v>
          </cell>
          <cell r="V351">
            <v>0</v>
          </cell>
          <cell r="W351">
            <v>0</v>
          </cell>
        </row>
        <row r="352">
          <cell r="J352">
            <v>7.5679659348440511</v>
          </cell>
          <cell r="K352">
            <v>11.815800335425701</v>
          </cell>
          <cell r="L352">
            <v>7.6422648926201493</v>
          </cell>
          <cell r="M352">
            <v>3.5979981878650005</v>
          </cell>
          <cell r="N352">
            <v>7.0107837166450029</v>
          </cell>
          <cell r="O352">
            <v>0</v>
          </cell>
          <cell r="P352">
            <v>0</v>
          </cell>
          <cell r="Q352">
            <v>9.1607208996043266</v>
          </cell>
          <cell r="R352">
            <v>12.684056336901984</v>
          </cell>
          <cell r="S352">
            <v>10.351441268652483</v>
          </cell>
          <cell r="T352">
            <v>6.3936033191506194</v>
          </cell>
          <cell r="U352">
            <v>7.216958374402008</v>
          </cell>
          <cell r="V352">
            <v>0</v>
          </cell>
          <cell r="W352">
            <v>0</v>
          </cell>
        </row>
        <row r="353">
          <cell r="J353">
            <v>7.4835357984421167</v>
          </cell>
          <cell r="K353">
            <v>12.70528772895632</v>
          </cell>
          <cell r="L353">
            <v>7.5611665278458426</v>
          </cell>
          <cell r="M353">
            <v>2.3823262091910551</v>
          </cell>
          <cell r="N353">
            <v>6.7891020863519325</v>
          </cell>
          <cell r="O353">
            <v>0</v>
          </cell>
          <cell r="P353">
            <v>0</v>
          </cell>
          <cell r="Q353">
            <v>8.3159479611055822</v>
          </cell>
          <cell r="R353">
            <v>13.919489496534387</v>
          </cell>
          <cell r="S353">
            <v>9.1721016876851955</v>
          </cell>
          <cell r="T353">
            <v>5.8158489933243729</v>
          </cell>
          <cell r="U353">
            <v>6.6105795514343724</v>
          </cell>
          <cell r="V353">
            <v>0</v>
          </cell>
          <cell r="W353">
            <v>0</v>
          </cell>
        </row>
        <row r="354">
          <cell r="J354">
            <v>6.6589662199041779</v>
          </cell>
          <cell r="K354">
            <v>11.913969496370319</v>
          </cell>
          <cell r="L354">
            <v>6.6718562841944422</v>
          </cell>
          <cell r="M354">
            <v>7.3844719750909071</v>
          </cell>
          <cell r="N354">
            <v>5.8768944746520519</v>
          </cell>
          <cell r="O354">
            <v>0</v>
          </cell>
          <cell r="P354">
            <v>0</v>
          </cell>
          <cell r="Q354">
            <v>7.6785619965729959</v>
          </cell>
          <cell r="R354">
            <v>13.457120875234923</v>
          </cell>
          <cell r="S354">
            <v>8.5911325413228106</v>
          </cell>
          <cell r="T354">
            <v>4.9161201556037684</v>
          </cell>
          <cell r="U354">
            <v>6.0815723192285098</v>
          </cell>
          <cell r="V354">
            <v>0</v>
          </cell>
          <cell r="W354">
            <v>0</v>
          </cell>
        </row>
        <row r="355">
          <cell r="J355">
            <v>6.2017451215813795</v>
          </cell>
          <cell r="K355">
            <v>11.371613977807581</v>
          </cell>
          <cell r="L355">
            <v>6.1583885935447089</v>
          </cell>
          <cell r="M355">
            <v>6.1529203653045501</v>
          </cell>
          <cell r="N355">
            <v>5.4328063842867058</v>
          </cell>
          <cell r="O355">
            <v>0</v>
          </cell>
          <cell r="P355">
            <v>0</v>
          </cell>
          <cell r="Q355">
            <v>7.0775579878568342</v>
          </cell>
          <cell r="R355">
            <v>12.02453563018606</v>
          </cell>
          <cell r="S355">
            <v>9.4258839647900938</v>
          </cell>
          <cell r="T355">
            <v>4.7656689792016644</v>
          </cell>
          <cell r="U355">
            <v>5.5491539435702775</v>
          </cell>
          <cell r="V355">
            <v>0</v>
          </cell>
          <cell r="W355">
            <v>0</v>
          </cell>
        </row>
        <row r="356">
          <cell r="J356">
            <v>4.7422263495355272</v>
          </cell>
          <cell r="K356">
            <v>9.148029570732394</v>
          </cell>
          <cell r="L356">
            <v>5.2377658377504206</v>
          </cell>
          <cell r="M356">
            <v>4.5751331927276171</v>
          </cell>
          <cell r="N356">
            <v>4.3259353704780281</v>
          </cell>
          <cell r="O356">
            <v>0</v>
          </cell>
          <cell r="P356">
            <v>0</v>
          </cell>
          <cell r="Q356">
            <v>5.1883496254443084</v>
          </cell>
          <cell r="R356">
            <v>10.529342503057684</v>
          </cell>
          <cell r="S356">
            <v>7.8504087701362861</v>
          </cell>
          <cell r="T356">
            <v>3.0052480132201196</v>
          </cell>
          <cell r="U356">
            <v>4.7767854550040543</v>
          </cell>
          <cell r="V356">
            <v>0</v>
          </cell>
          <cell r="W356">
            <v>0</v>
          </cell>
        </row>
        <row r="358"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</row>
        <row r="359">
          <cell r="Q359">
            <v>7.8381237392376688</v>
          </cell>
          <cell r="R359">
            <v>12.723315028850108</v>
          </cell>
          <cell r="S359">
            <v>9.382211409068935</v>
          </cell>
          <cell r="T359">
            <v>6.0114984710183927</v>
          </cell>
          <cell r="U359">
            <v>6.0497392075757732</v>
          </cell>
          <cell r="V359">
            <v>0</v>
          </cell>
          <cell r="W359">
            <v>0</v>
          </cell>
        </row>
        <row r="360">
          <cell r="Q360">
            <v>7.8381237392376688</v>
          </cell>
          <cell r="R360">
            <v>12.723315028850108</v>
          </cell>
          <cell r="S360">
            <v>9.382211409068935</v>
          </cell>
          <cell r="T360">
            <v>6.0114984710183927</v>
          </cell>
          <cell r="U360">
            <v>6.0497392075757732</v>
          </cell>
          <cell r="V360">
            <v>0</v>
          </cell>
          <cell r="W360">
            <v>0</v>
          </cell>
        </row>
        <row r="361">
          <cell r="J361">
            <v>5.281582296580452</v>
          </cell>
          <cell r="K361">
            <v>9.5756292462239312</v>
          </cell>
          <cell r="L361">
            <v>5.5862692645724215</v>
          </cell>
          <cell r="M361">
            <v>2</v>
          </cell>
          <cell r="N361">
            <v>5.0549607421696559</v>
          </cell>
          <cell r="O361">
            <v>0</v>
          </cell>
          <cell r="P361">
            <v>0</v>
          </cell>
          <cell r="Q361">
            <v>5.9382582362112464</v>
          </cell>
          <cell r="R361">
            <v>9.5064426539807059</v>
          </cell>
          <cell r="S361">
            <v>8.0160668048979922</v>
          </cell>
          <cell r="T361">
            <v>6.0085359650064731</v>
          </cell>
          <cell r="U361">
            <v>5.5134531055872609</v>
          </cell>
          <cell r="V361">
            <v>0</v>
          </cell>
          <cell r="W361">
            <v>0</v>
          </cell>
        </row>
        <row r="362">
          <cell r="J362">
            <v>5.6989906352929527</v>
          </cell>
          <cell r="K362">
            <v>8.2930489585943015</v>
          </cell>
          <cell r="L362">
            <v>5.8669009352007526</v>
          </cell>
          <cell r="M362">
            <v>5.6644824640076381</v>
          </cell>
          <cell r="N362">
            <v>5.3968324931419298</v>
          </cell>
          <cell r="O362">
            <v>0</v>
          </cell>
          <cell r="P362">
            <v>0</v>
          </cell>
          <cell r="Q362">
            <v>6.9056663699453322</v>
          </cell>
          <cell r="R362">
            <v>9.9031137954831436</v>
          </cell>
          <cell r="S362">
            <v>7.7300989658661514</v>
          </cell>
          <cell r="T362">
            <v>5.9826826859375259</v>
          </cell>
          <cell r="U362">
            <v>6.3700521100458838</v>
          </cell>
          <cell r="V362">
            <v>0</v>
          </cell>
          <cell r="W362">
            <v>0</v>
          </cell>
        </row>
        <row r="363">
          <cell r="J363">
            <v>11</v>
          </cell>
          <cell r="K363">
            <v>0</v>
          </cell>
          <cell r="L363">
            <v>11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2</v>
          </cell>
          <cell r="R363">
            <v>0</v>
          </cell>
          <cell r="S363">
            <v>0</v>
          </cell>
          <cell r="T363">
            <v>0</v>
          </cell>
          <cell r="U363">
            <v>2</v>
          </cell>
          <cell r="V363">
            <v>0</v>
          </cell>
          <cell r="W363">
            <v>0</v>
          </cell>
        </row>
        <row r="364">
          <cell r="J364">
            <v>7.8616599976100474</v>
          </cell>
          <cell r="K364">
            <v>9.8615576485281924</v>
          </cell>
          <cell r="L364">
            <v>8.0331660456273095</v>
          </cell>
          <cell r="M364">
            <v>5.3730385327660635</v>
          </cell>
          <cell r="N364">
            <v>6.9622981958167722</v>
          </cell>
          <cell r="O364">
            <v>0</v>
          </cell>
          <cell r="P364">
            <v>0</v>
          </cell>
          <cell r="Q364">
            <v>9.8341906086171171</v>
          </cell>
          <cell r="R364">
            <v>11.892368908060801</v>
          </cell>
          <cell r="S364">
            <v>10.27476002602554</v>
          </cell>
          <cell r="T364">
            <v>6.3510631849085186</v>
          </cell>
          <cell r="U364">
            <v>7.3854371285815921</v>
          </cell>
          <cell r="V364">
            <v>0</v>
          </cell>
          <cell r="W364">
            <v>0</v>
          </cell>
        </row>
        <row r="365">
          <cell r="J365">
            <v>10.126130448610668</v>
          </cell>
          <cell r="K365">
            <v>12.864761084790791</v>
          </cell>
          <cell r="L365">
            <v>10.768650280866309</v>
          </cell>
          <cell r="M365">
            <v>0</v>
          </cell>
          <cell r="N365">
            <v>7.8758037706778632</v>
          </cell>
          <cell r="O365">
            <v>0</v>
          </cell>
          <cell r="P365">
            <v>0</v>
          </cell>
          <cell r="Q365">
            <v>12.539353783864533</v>
          </cell>
          <cell r="R365">
            <v>13.737485967496719</v>
          </cell>
          <cell r="S365">
            <v>13.843632418342317</v>
          </cell>
          <cell r="T365">
            <v>0</v>
          </cell>
          <cell r="U365">
            <v>8.4914079589792131</v>
          </cell>
          <cell r="V365">
            <v>0</v>
          </cell>
          <cell r="W365">
            <v>0</v>
          </cell>
        </row>
        <row r="366">
          <cell r="J366">
            <v>12.113673904187271</v>
          </cell>
          <cell r="K366">
            <v>14.815315010592384</v>
          </cell>
          <cell r="L366">
            <v>12.801933800920622</v>
          </cell>
          <cell r="M366">
            <v>0</v>
          </cell>
          <cell r="N366">
            <v>9.2566720659902408</v>
          </cell>
          <cell r="O366">
            <v>0</v>
          </cell>
          <cell r="P366">
            <v>0</v>
          </cell>
          <cell r="Q366">
            <v>14.576254097124981</v>
          </cell>
          <cell r="R366">
            <v>15.357309106506117</v>
          </cell>
          <cell r="S366">
            <v>16.035912473087194</v>
          </cell>
          <cell r="T366">
            <v>0</v>
          </cell>
          <cell r="U366">
            <v>9.7691781652344538</v>
          </cell>
          <cell r="V366">
            <v>0</v>
          </cell>
          <cell r="W366">
            <v>0</v>
          </cell>
        </row>
        <row r="367">
          <cell r="J367">
            <v>12.545882527440373</v>
          </cell>
          <cell r="K367">
            <v>15.972262212328006</v>
          </cell>
          <cell r="L367">
            <v>14.082137313285555</v>
          </cell>
          <cell r="M367">
            <v>0</v>
          </cell>
          <cell r="N367">
            <v>9.8764133056359924</v>
          </cell>
          <cell r="O367">
            <v>0</v>
          </cell>
          <cell r="P367">
            <v>0</v>
          </cell>
          <cell r="Q367">
            <v>15.693593656382159</v>
          </cell>
          <cell r="R367">
            <v>17.227070120067037</v>
          </cell>
          <cell r="S367">
            <v>16.736267622412388</v>
          </cell>
          <cell r="T367">
            <v>0</v>
          </cell>
          <cell r="U367">
            <v>8.3973630433472728</v>
          </cell>
          <cell r="V367">
            <v>0</v>
          </cell>
          <cell r="W367">
            <v>0</v>
          </cell>
        </row>
        <row r="369">
          <cell r="J369">
            <v>4.6717051598386297</v>
          </cell>
          <cell r="K369">
            <v>0</v>
          </cell>
          <cell r="L369">
            <v>4.9390384861022065</v>
          </cell>
          <cell r="M369">
            <v>0</v>
          </cell>
          <cell r="N369">
            <v>4.4668262288523861</v>
          </cell>
          <cell r="O369">
            <v>0</v>
          </cell>
          <cell r="P369">
            <v>0</v>
          </cell>
          <cell r="Q369">
            <v>4.7797545015290224</v>
          </cell>
          <cell r="R369">
            <v>0</v>
          </cell>
          <cell r="S369">
            <v>5.9578420813420809</v>
          </cell>
          <cell r="T369">
            <v>0</v>
          </cell>
          <cell r="U369">
            <v>4.4645417654491979</v>
          </cell>
          <cell r="V369">
            <v>0</v>
          </cell>
          <cell r="W369">
            <v>0</v>
          </cell>
        </row>
        <row r="370">
          <cell r="J370">
            <v>7.7176467158536903</v>
          </cell>
          <cell r="K370">
            <v>0</v>
          </cell>
          <cell r="L370">
            <v>7.9451320077941245</v>
          </cell>
          <cell r="M370">
            <v>0</v>
          </cell>
          <cell r="N370">
            <v>6.9572603740215637</v>
          </cell>
          <cell r="O370">
            <v>0</v>
          </cell>
          <cell r="P370">
            <v>0</v>
          </cell>
          <cell r="Q370">
            <v>6.8061181421072865</v>
          </cell>
          <cell r="R370">
            <v>0</v>
          </cell>
          <cell r="S370">
            <v>8.3680382957454906</v>
          </cell>
          <cell r="T370">
            <v>0</v>
          </cell>
          <cell r="U370">
            <v>5.6342505686575839</v>
          </cell>
          <cell r="V370">
            <v>0</v>
          </cell>
          <cell r="W370">
            <v>0</v>
          </cell>
        </row>
        <row r="371">
          <cell r="J371">
            <v>8.0853902166383218</v>
          </cell>
          <cell r="K371">
            <v>11.5427370989091</v>
          </cell>
          <cell r="L371">
            <v>7.8895508575719315</v>
          </cell>
          <cell r="M371">
            <v>5.3876541403492295</v>
          </cell>
          <cell r="N371">
            <v>7.4156766858616541</v>
          </cell>
          <cell r="O371">
            <v>0</v>
          </cell>
          <cell r="P371">
            <v>0</v>
          </cell>
          <cell r="Q371">
            <v>8.5220044515636513</v>
          </cell>
          <cell r="R371">
            <v>12.731676588893096</v>
          </cell>
          <cell r="S371">
            <v>10.139094729900618</v>
          </cell>
          <cell r="T371">
            <v>6.0114984710183927</v>
          </cell>
          <cell r="U371">
            <v>6.5830468627044914</v>
          </cell>
          <cell r="V371">
            <v>0</v>
          </cell>
          <cell r="W371">
            <v>0</v>
          </cell>
        </row>
        <row r="372">
          <cell r="J372">
            <v>7.3638063539046668</v>
          </cell>
          <cell r="K372">
            <v>17</v>
          </cell>
          <cell r="L372">
            <v>8.5863969520006123</v>
          </cell>
          <cell r="M372">
            <v>0</v>
          </cell>
          <cell r="N372">
            <v>4.7010112224637002</v>
          </cell>
          <cell r="O372">
            <v>0</v>
          </cell>
          <cell r="P372">
            <v>0</v>
          </cell>
          <cell r="Q372">
            <v>8.1857089667916547</v>
          </cell>
          <cell r="R372">
            <v>11</v>
          </cell>
          <cell r="S372">
            <v>12</v>
          </cell>
          <cell r="T372">
            <v>0</v>
          </cell>
          <cell r="U372">
            <v>4.5</v>
          </cell>
          <cell r="V372">
            <v>0</v>
          </cell>
          <cell r="W372">
            <v>0</v>
          </cell>
        </row>
        <row r="374">
          <cell r="V374">
            <v>0</v>
          </cell>
          <cell r="W374">
            <v>0</v>
          </cell>
        </row>
        <row r="375">
          <cell r="J375">
            <v>4.6597786964145929</v>
          </cell>
          <cell r="K375">
            <v>0</v>
          </cell>
          <cell r="L375">
            <v>4.9160255005662883</v>
          </cell>
          <cell r="M375">
            <v>0</v>
          </cell>
          <cell r="N375">
            <v>4.4652591162028221</v>
          </cell>
          <cell r="O375">
            <v>0</v>
          </cell>
          <cell r="P375">
            <v>0</v>
          </cell>
          <cell r="Q375">
            <v>4.7638644686858003</v>
          </cell>
          <cell r="R375">
            <v>0</v>
          </cell>
          <cell r="S375">
            <v>5.9173457334024349</v>
          </cell>
          <cell r="T375">
            <v>0</v>
          </cell>
          <cell r="U375">
            <v>4.4645417654491979</v>
          </cell>
          <cell r="V375">
            <v>0</v>
          </cell>
          <cell r="W375">
            <v>0</v>
          </cell>
        </row>
        <row r="376">
          <cell r="J376">
            <v>5.6925878340872416</v>
          </cell>
          <cell r="K376">
            <v>0</v>
          </cell>
          <cell r="L376">
            <v>6.2795349211837639</v>
          </cell>
          <cell r="M376">
            <v>0</v>
          </cell>
          <cell r="N376">
            <v>4.6752528056159255</v>
          </cell>
          <cell r="O376">
            <v>0</v>
          </cell>
          <cell r="P376">
            <v>0</v>
          </cell>
          <cell r="Q376">
            <v>7.2603454832464358</v>
          </cell>
          <cell r="R376">
            <v>0</v>
          </cell>
          <cell r="S376">
            <v>7.2603454832464358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</row>
        <row r="377">
          <cell r="J377">
            <v>7.7176467158536903</v>
          </cell>
          <cell r="K377">
            <v>0</v>
          </cell>
          <cell r="L377">
            <v>7.9451320077941245</v>
          </cell>
          <cell r="M377">
            <v>0</v>
          </cell>
          <cell r="N377">
            <v>6.9572603740215637</v>
          </cell>
          <cell r="O377">
            <v>0</v>
          </cell>
          <cell r="P377">
            <v>0</v>
          </cell>
          <cell r="Q377">
            <v>6.8061181421072865</v>
          </cell>
          <cell r="R377">
            <v>0</v>
          </cell>
          <cell r="S377">
            <v>8.3680382957454906</v>
          </cell>
          <cell r="T377">
            <v>0</v>
          </cell>
          <cell r="U377">
            <v>5.6342505686575839</v>
          </cell>
          <cell r="V377">
            <v>0</v>
          </cell>
          <cell r="W377">
            <v>0</v>
          </cell>
        </row>
        <row r="378">
          <cell r="J378">
            <v>8.6693256036612478</v>
          </cell>
          <cell r="K378">
            <v>10.608709224494174</v>
          </cell>
          <cell r="L378">
            <v>6.9948150128075959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13.35828138058516</v>
          </cell>
          <cell r="R378">
            <v>14.205019208244597</v>
          </cell>
          <cell r="S378">
            <v>12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</row>
        <row r="379">
          <cell r="J379">
            <v>6.2214307320942961</v>
          </cell>
          <cell r="K379">
            <v>8.9223598754545375</v>
          </cell>
          <cell r="L379">
            <v>6.1976733101367865</v>
          </cell>
          <cell r="M379">
            <v>0</v>
          </cell>
          <cell r="N379">
            <v>6.2419813041870178</v>
          </cell>
          <cell r="O379">
            <v>0</v>
          </cell>
          <cell r="P379">
            <v>0</v>
          </cell>
          <cell r="Q379">
            <v>11.363162432282545</v>
          </cell>
          <cell r="R379">
            <v>12</v>
          </cell>
          <cell r="S379">
            <v>11.268071997005345</v>
          </cell>
          <cell r="T379">
            <v>0</v>
          </cell>
          <cell r="U379">
            <v>11</v>
          </cell>
          <cell r="V379">
            <v>0</v>
          </cell>
          <cell r="W379">
            <v>0</v>
          </cell>
        </row>
        <row r="380">
          <cell r="J380">
            <v>7.7326831491924395</v>
          </cell>
          <cell r="K380">
            <v>0</v>
          </cell>
          <cell r="L380">
            <v>8.0543216961165314</v>
          </cell>
          <cell r="M380">
            <v>0</v>
          </cell>
          <cell r="N380">
            <v>7.386057860955292</v>
          </cell>
          <cell r="O380">
            <v>0</v>
          </cell>
          <cell r="P380">
            <v>0</v>
          </cell>
          <cell r="Q380">
            <v>7.3445053063160017</v>
          </cell>
          <cell r="R380">
            <v>0</v>
          </cell>
          <cell r="S380">
            <v>9.696560343295646</v>
          </cell>
          <cell r="T380">
            <v>0</v>
          </cell>
          <cell r="U380">
            <v>6.4685705434143825</v>
          </cell>
          <cell r="V380">
            <v>0</v>
          </cell>
          <cell r="W380">
            <v>0</v>
          </cell>
        </row>
        <row r="381">
          <cell r="J381">
            <v>7.457394796295195</v>
          </cell>
          <cell r="K381">
            <v>8.3359113078085354</v>
          </cell>
          <cell r="L381">
            <v>7.8135772595135773</v>
          </cell>
          <cell r="M381">
            <v>0</v>
          </cell>
          <cell r="N381">
            <v>7.1305956481075139</v>
          </cell>
          <cell r="O381">
            <v>0</v>
          </cell>
          <cell r="P381">
            <v>0</v>
          </cell>
          <cell r="Q381">
            <v>12.301563422840966</v>
          </cell>
          <cell r="R381">
            <v>15.467247857579059</v>
          </cell>
          <cell r="S381">
            <v>12.460074908578621</v>
          </cell>
          <cell r="T381">
            <v>0</v>
          </cell>
          <cell r="U381">
            <v>9.4120319955019642</v>
          </cell>
          <cell r="V381">
            <v>0</v>
          </cell>
          <cell r="W381">
            <v>0</v>
          </cell>
        </row>
        <row r="382">
          <cell r="J382">
            <v>10.377951297819481</v>
          </cell>
          <cell r="K382">
            <v>14.598601633149224</v>
          </cell>
          <cell r="L382">
            <v>9.6740364274268806</v>
          </cell>
          <cell r="M382">
            <v>0</v>
          </cell>
          <cell r="N382">
            <v>11.721054681399927</v>
          </cell>
          <cell r="O382">
            <v>0</v>
          </cell>
          <cell r="P382">
            <v>0</v>
          </cell>
          <cell r="Q382">
            <v>11.610491135647015</v>
          </cell>
          <cell r="R382">
            <v>13.37675047066638</v>
          </cell>
          <cell r="S382">
            <v>11.464968992803678</v>
          </cell>
          <cell r="T382">
            <v>0</v>
          </cell>
          <cell r="U382">
            <v>12.144726022690293</v>
          </cell>
          <cell r="V382">
            <v>0</v>
          </cell>
          <cell r="W382">
            <v>0</v>
          </cell>
        </row>
        <row r="383">
          <cell r="J383">
            <v>10.20477966465865</v>
          </cell>
          <cell r="K383">
            <v>11.664815024625531</v>
          </cell>
          <cell r="L383">
            <v>9.8724977887577108</v>
          </cell>
          <cell r="M383">
            <v>5.3876541403492295</v>
          </cell>
          <cell r="N383">
            <v>7.6085877190947935</v>
          </cell>
          <cell r="O383">
            <v>0</v>
          </cell>
          <cell r="P383">
            <v>0</v>
          </cell>
          <cell r="Q383">
            <v>9.1833599350488981</v>
          </cell>
          <cell r="R383">
            <v>12.691086940164318</v>
          </cell>
          <cell r="S383">
            <v>9.8801303502436557</v>
          </cell>
          <cell r="T383">
            <v>6.0114984710183927</v>
          </cell>
          <cell r="U383">
            <v>6.5180369364277473</v>
          </cell>
          <cell r="V383">
            <v>0</v>
          </cell>
          <cell r="W383">
            <v>0</v>
          </cell>
        </row>
        <row r="384">
          <cell r="J384">
            <v>7.3638063539046668</v>
          </cell>
          <cell r="K384">
            <v>17</v>
          </cell>
          <cell r="L384">
            <v>8.5863969520006123</v>
          </cell>
          <cell r="M384">
            <v>0</v>
          </cell>
          <cell r="N384">
            <v>4.7010112224637002</v>
          </cell>
          <cell r="O384">
            <v>0</v>
          </cell>
          <cell r="P384">
            <v>0</v>
          </cell>
          <cell r="Q384">
            <v>8.1857089667916547</v>
          </cell>
          <cell r="R384">
            <v>11</v>
          </cell>
          <cell r="S384">
            <v>12</v>
          </cell>
          <cell r="T384">
            <v>0</v>
          </cell>
          <cell r="U384">
            <v>4.5</v>
          </cell>
          <cell r="V384">
            <v>0</v>
          </cell>
          <cell r="W384">
            <v>0</v>
          </cell>
        </row>
        <row r="387">
          <cell r="J387">
            <v>12.684098038601604</v>
          </cell>
          <cell r="K387">
            <v>14.145148436988013</v>
          </cell>
          <cell r="L387">
            <v>12.302716533124103</v>
          </cell>
          <cell r="M387">
            <v>0</v>
          </cell>
          <cell r="N387">
            <v>11.18388053342718</v>
          </cell>
          <cell r="O387">
            <v>0</v>
          </cell>
          <cell r="P387">
            <v>0</v>
          </cell>
          <cell r="Q387">
            <v>12.781277892227232</v>
          </cell>
          <cell r="R387">
            <v>13.446202529725518</v>
          </cell>
          <cell r="S387">
            <v>12.290519576076692</v>
          </cell>
          <cell r="T387">
            <v>9.8704180601831464</v>
          </cell>
          <cell r="U387">
            <v>10.644737629359469</v>
          </cell>
          <cell r="V387">
            <v>0</v>
          </cell>
          <cell r="W387">
            <v>0</v>
          </cell>
        </row>
        <row r="388">
          <cell r="J388">
            <v>10.242909524421846</v>
          </cell>
          <cell r="K388">
            <v>12.589206993962481</v>
          </cell>
          <cell r="L388">
            <v>10.42142422865634</v>
          </cell>
          <cell r="M388">
            <v>0</v>
          </cell>
          <cell r="N388">
            <v>9.1504060171989803</v>
          </cell>
          <cell r="O388">
            <v>0</v>
          </cell>
          <cell r="P388">
            <v>0</v>
          </cell>
          <cell r="Q388">
            <v>11.120754890204809</v>
          </cell>
          <cell r="R388">
            <v>14.557361433510939</v>
          </cell>
          <cell r="S388">
            <v>13.470048412804365</v>
          </cell>
          <cell r="T388">
            <v>0</v>
          </cell>
          <cell r="U388">
            <v>8.2187256887672042</v>
          </cell>
          <cell r="V388">
            <v>0</v>
          </cell>
          <cell r="W388">
            <v>0</v>
          </cell>
        </row>
        <row r="389">
          <cell r="J389">
            <v>10.383318977212527</v>
          </cell>
          <cell r="K389">
            <v>11.818243578353018</v>
          </cell>
          <cell r="L389">
            <v>10.432344222382861</v>
          </cell>
          <cell r="M389">
            <v>0</v>
          </cell>
          <cell r="N389">
            <v>7.4737159064933119</v>
          </cell>
          <cell r="O389">
            <v>0</v>
          </cell>
          <cell r="P389">
            <v>0</v>
          </cell>
          <cell r="Q389">
            <v>11.938150751953193</v>
          </cell>
          <cell r="R389">
            <v>12.216243275615254</v>
          </cell>
          <cell r="S389">
            <v>11.918367137341431</v>
          </cell>
          <cell r="T389">
            <v>0</v>
          </cell>
          <cell r="U389">
            <v>8.1456877863216857</v>
          </cell>
          <cell r="V389">
            <v>0</v>
          </cell>
          <cell r="W389">
            <v>0</v>
          </cell>
        </row>
        <row r="390">
          <cell r="J390">
            <v>7.8644622018923007</v>
          </cell>
          <cell r="K390">
            <v>9</v>
          </cell>
          <cell r="L390">
            <v>8.5610062637246909</v>
          </cell>
          <cell r="M390">
            <v>0</v>
          </cell>
          <cell r="N390">
            <v>7.361716207660006</v>
          </cell>
          <cell r="O390">
            <v>0</v>
          </cell>
          <cell r="P390">
            <v>0</v>
          </cell>
          <cell r="Q390">
            <v>7.2385442333831795</v>
          </cell>
          <cell r="R390">
            <v>15</v>
          </cell>
          <cell r="S390">
            <v>10.627379188508719</v>
          </cell>
          <cell r="T390">
            <v>0</v>
          </cell>
          <cell r="U390">
            <v>6.3486669820064803</v>
          </cell>
          <cell r="V390">
            <v>0</v>
          </cell>
          <cell r="W390">
            <v>0</v>
          </cell>
        </row>
        <row r="391">
          <cell r="J391">
            <v>4.5982903411886733</v>
          </cell>
          <cell r="K391">
            <v>6</v>
          </cell>
          <cell r="L391">
            <v>4.7898665545526562</v>
          </cell>
          <cell r="M391">
            <v>0</v>
          </cell>
          <cell r="N391">
            <v>4.4615916589415194</v>
          </cell>
          <cell r="O391">
            <v>0</v>
          </cell>
          <cell r="P391">
            <v>0</v>
          </cell>
          <cell r="Q391">
            <v>4.6876875650540706</v>
          </cell>
          <cell r="R391">
            <v>0</v>
          </cell>
          <cell r="S391">
            <v>5.4864850869307462</v>
          </cell>
          <cell r="T391">
            <v>0</v>
          </cell>
          <cell r="U391">
            <v>4.5283982944563439</v>
          </cell>
          <cell r="V391">
            <v>0</v>
          </cell>
          <cell r="W391">
            <v>0</v>
          </cell>
        </row>
        <row r="392">
          <cell r="J392">
            <v>6.8456548178218553</v>
          </cell>
          <cell r="K392">
            <v>8.4000902546457539</v>
          </cell>
          <cell r="L392">
            <v>6.4833353836878382</v>
          </cell>
          <cell r="M392">
            <v>5.7706856993475277</v>
          </cell>
          <cell r="N392">
            <v>6.9488017391070773</v>
          </cell>
          <cell r="O392">
            <v>0</v>
          </cell>
          <cell r="P392">
            <v>0</v>
          </cell>
          <cell r="Q392">
            <v>12</v>
          </cell>
          <cell r="R392">
            <v>0</v>
          </cell>
          <cell r="S392">
            <v>0</v>
          </cell>
          <cell r="T392">
            <v>0</v>
          </cell>
          <cell r="U392">
            <v>12</v>
          </cell>
          <cell r="V392">
            <v>0</v>
          </cell>
          <cell r="W392">
            <v>0</v>
          </cell>
        </row>
        <row r="393">
          <cell r="J393">
            <v>6.8647476795155633</v>
          </cell>
          <cell r="K393">
            <v>8.3036047938794653</v>
          </cell>
          <cell r="L393">
            <v>6.9046465774655692</v>
          </cell>
          <cell r="M393">
            <v>0</v>
          </cell>
          <cell r="N393">
            <v>6.6874027100455651</v>
          </cell>
          <cell r="O393">
            <v>0</v>
          </cell>
          <cell r="P393">
            <v>0</v>
          </cell>
          <cell r="Q393">
            <v>7.0685145269085528</v>
          </cell>
          <cell r="R393">
            <v>11.614983820481793</v>
          </cell>
          <cell r="S393">
            <v>7.216201523368813</v>
          </cell>
          <cell r="T393">
            <v>0</v>
          </cell>
          <cell r="U393">
            <v>6.7043019512312636</v>
          </cell>
          <cell r="V393">
            <v>0</v>
          </cell>
          <cell r="W393">
            <v>0</v>
          </cell>
        </row>
        <row r="394">
          <cell r="J394">
            <v>6.1466801496286285</v>
          </cell>
          <cell r="K394">
            <v>0</v>
          </cell>
          <cell r="L394">
            <v>6.2863056667352195</v>
          </cell>
          <cell r="M394">
            <v>0</v>
          </cell>
          <cell r="N394">
            <v>5.8749710590746149</v>
          </cell>
          <cell r="O394">
            <v>0</v>
          </cell>
          <cell r="P394">
            <v>0</v>
          </cell>
          <cell r="Q394">
            <v>5.561846148038744</v>
          </cell>
          <cell r="R394">
            <v>10</v>
          </cell>
          <cell r="S394">
            <v>6.8540433827271006</v>
          </cell>
          <cell r="T394">
            <v>0</v>
          </cell>
          <cell r="U394">
            <v>5.2298707132753703</v>
          </cell>
          <cell r="V394">
            <v>0</v>
          </cell>
          <cell r="W394">
            <v>0</v>
          </cell>
        </row>
        <row r="395">
          <cell r="J395">
            <v>7.0046491837096863</v>
          </cell>
          <cell r="K395">
            <v>7.477380132193379</v>
          </cell>
          <cell r="L395">
            <v>7.3575065801794199</v>
          </cell>
          <cell r="M395">
            <v>0</v>
          </cell>
          <cell r="N395">
            <v>5.5556477551439309</v>
          </cell>
          <cell r="O395">
            <v>0</v>
          </cell>
          <cell r="P395">
            <v>0</v>
          </cell>
          <cell r="Q395">
            <v>7.226021153504167</v>
          </cell>
          <cell r="R395">
            <v>6.0729809829504191</v>
          </cell>
          <cell r="S395">
            <v>7.6221243672574577</v>
          </cell>
          <cell r="T395">
            <v>0</v>
          </cell>
          <cell r="U395">
            <v>6.7620042075763331</v>
          </cell>
          <cell r="V395">
            <v>0</v>
          </cell>
          <cell r="W395">
            <v>0</v>
          </cell>
        </row>
        <row r="396">
          <cell r="J396">
            <v>6.2687410254245304</v>
          </cell>
          <cell r="K396">
            <v>7.5766178348865978</v>
          </cell>
          <cell r="L396">
            <v>6.311903067638081</v>
          </cell>
          <cell r="M396">
            <v>5.3150515527816262</v>
          </cell>
          <cell r="N396">
            <v>5.1386520513173659</v>
          </cell>
          <cell r="O396">
            <v>0</v>
          </cell>
          <cell r="P396">
            <v>0</v>
          </cell>
          <cell r="Q396">
            <v>6.2551383714943718</v>
          </cell>
          <cell r="R396">
            <v>6.9165094740315549</v>
          </cell>
          <cell r="S396">
            <v>6.9024696002649337</v>
          </cell>
          <cell r="T396">
            <v>5.9767881971368482</v>
          </cell>
          <cell r="U396">
            <v>5.9703035153365764</v>
          </cell>
          <cell r="V396">
            <v>0</v>
          </cell>
          <cell r="W396">
            <v>0</v>
          </cell>
        </row>
        <row r="397">
          <cell r="J397">
            <v>7.1082879039763984</v>
          </cell>
          <cell r="K397">
            <v>13.8199070249599</v>
          </cell>
          <cell r="L397">
            <v>7.0356448861728049</v>
          </cell>
          <cell r="M397">
            <v>0</v>
          </cell>
          <cell r="N397">
            <v>6.8760899426286697</v>
          </cell>
          <cell r="O397">
            <v>0</v>
          </cell>
          <cell r="P397">
            <v>0</v>
          </cell>
          <cell r="Q397">
            <v>12.411246836809779</v>
          </cell>
          <cell r="R397">
            <v>14.340893402482642</v>
          </cell>
          <cell r="S397">
            <v>14.668767179271788</v>
          </cell>
          <cell r="T397">
            <v>0</v>
          </cell>
          <cell r="U397">
            <v>7.4468923941411767</v>
          </cell>
          <cell r="V397">
            <v>0</v>
          </cell>
          <cell r="W39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A1:L6"/>
  <sheetViews>
    <sheetView tabSelected="1" workbookViewId="0">
      <selection activeCell="B19" sqref="B19"/>
    </sheetView>
  </sheetViews>
  <sheetFormatPr baseColWidth="10" defaultRowHeight="11.25"/>
  <cols>
    <col min="1" max="1" width="17.83203125" customWidth="1"/>
    <col min="2" max="2" width="27" bestFit="1" customWidth="1"/>
    <col min="3" max="4" width="12.1640625" bestFit="1" customWidth="1"/>
    <col min="5" max="5" width="13" bestFit="1" customWidth="1"/>
    <col min="6" max="6" width="12.1640625" bestFit="1" customWidth="1"/>
    <col min="7" max="7" width="13" bestFit="1" customWidth="1"/>
    <col min="8" max="8" width="12.1640625" bestFit="1" customWidth="1"/>
    <col min="9" max="9" width="13" bestFit="1" customWidth="1"/>
    <col min="10" max="12" width="12.1640625" bestFit="1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8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E54"/>
  <sheetViews>
    <sheetView topLeftCell="A10" workbookViewId="0">
      <selection activeCell="L42" sqref="L42"/>
    </sheetView>
  </sheetViews>
  <sheetFormatPr baseColWidth="10" defaultRowHeight="11.25"/>
  <cols>
    <col min="1" max="1" width="28.6640625" customWidth="1"/>
    <col min="2" max="2" width="11.6640625" customWidth="1"/>
    <col min="3" max="3" width="7" style="20" customWidth="1"/>
    <col min="4" max="4" width="6.5" bestFit="1" customWidth="1"/>
    <col min="5" max="5" width="11.6640625" customWidth="1"/>
    <col min="6" max="6" width="7.33203125" style="20" customWidth="1"/>
    <col min="7" max="7" width="6.5" bestFit="1" customWidth="1"/>
    <col min="8" max="8" width="11" bestFit="1" customWidth="1"/>
    <col min="9" max="9" width="6.83203125" style="20" customWidth="1"/>
    <col min="10" max="10" width="6.5" bestFit="1" customWidth="1"/>
    <col min="11" max="11" width="11" bestFit="1" customWidth="1"/>
    <col min="12" max="12" width="8.83203125" style="20" bestFit="1" customWidth="1"/>
    <col min="13" max="13" width="6.5" bestFit="1" customWidth="1"/>
    <col min="14" max="14" width="9.83203125" bestFit="1" customWidth="1"/>
    <col min="15" max="15" width="7.33203125" style="20" customWidth="1"/>
    <col min="16" max="16" width="6.1640625" customWidth="1"/>
    <col min="17" max="17" width="7.1640625" bestFit="1" customWidth="1"/>
    <col min="18" max="18" width="6.6640625" bestFit="1" customWidth="1"/>
    <col min="19" max="19" width="45" customWidth="1"/>
    <col min="20" max="20" width="13" style="25" customWidth="1"/>
    <col min="21" max="21" width="13" style="45" bestFit="1" customWidth="1"/>
    <col min="22" max="22" width="10.5" style="25" bestFit="1" customWidth="1"/>
    <col min="23" max="23" width="13" style="25" customWidth="1"/>
    <col min="24" max="24" width="8.83203125" style="45" customWidth="1"/>
    <col min="25" max="25" width="6.1640625" style="25" customWidth="1"/>
    <col min="26" max="26" width="10.6640625" style="25" customWidth="1"/>
    <col min="27" max="27" width="8.5" style="45" customWidth="1"/>
    <col min="28" max="28" width="5.6640625" style="25" customWidth="1"/>
    <col min="29" max="29" width="10.5" style="25" bestFit="1" customWidth="1"/>
    <col min="30" max="30" width="6.5" style="25" customWidth="1"/>
  </cols>
  <sheetData>
    <row r="1" spans="1:31">
      <c r="A1" s="325" t="s">
        <v>125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 t="s">
        <v>101</v>
      </c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</row>
    <row r="2" spans="1:31">
      <c r="A2" s="325" t="s">
        <v>81</v>
      </c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 t="s">
        <v>81</v>
      </c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</row>
    <row r="3" spans="1:31" ht="23.25">
      <c r="A3" s="332" t="s">
        <v>121</v>
      </c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2"/>
      <c r="R3" s="332"/>
      <c r="S3" s="321" t="s">
        <v>121</v>
      </c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</row>
    <row r="4" spans="1:31" ht="13.5" customHeight="1">
      <c r="A4" s="318" t="s">
        <v>34</v>
      </c>
      <c r="B4" s="331" t="s">
        <v>23</v>
      </c>
      <c r="C4" s="327"/>
      <c r="D4" s="327"/>
      <c r="E4" s="326" t="s">
        <v>22</v>
      </c>
      <c r="F4" s="327"/>
      <c r="G4" s="327"/>
      <c r="H4" s="329" t="s">
        <v>35</v>
      </c>
      <c r="I4" s="329"/>
      <c r="J4" s="329"/>
      <c r="K4" s="329"/>
      <c r="L4" s="329"/>
      <c r="M4" s="329"/>
      <c r="N4" s="329"/>
      <c r="O4" s="329"/>
      <c r="P4" s="329"/>
      <c r="Q4" s="318" t="s">
        <v>24</v>
      </c>
      <c r="R4" s="318" t="s">
        <v>25</v>
      </c>
      <c r="S4" s="318" t="s">
        <v>34</v>
      </c>
      <c r="T4" s="330" t="s">
        <v>35</v>
      </c>
      <c r="U4" s="330"/>
      <c r="V4" s="330"/>
      <c r="W4" s="330"/>
      <c r="X4" s="330"/>
      <c r="Y4" s="330"/>
      <c r="Z4" s="330"/>
      <c r="AA4" s="330"/>
      <c r="AB4" s="330"/>
      <c r="AC4" s="322" t="s">
        <v>24</v>
      </c>
      <c r="AD4" s="322" t="s">
        <v>25</v>
      </c>
    </row>
    <row r="5" spans="1:31" ht="15.75" customHeight="1">
      <c r="A5" s="319"/>
      <c r="B5" s="328"/>
      <c r="C5" s="328"/>
      <c r="D5" s="328"/>
      <c r="E5" s="328"/>
      <c r="F5" s="328"/>
      <c r="G5" s="328"/>
      <c r="H5" s="331" t="s">
        <v>0</v>
      </c>
      <c r="I5" s="331"/>
      <c r="J5" s="331"/>
      <c r="K5" s="331" t="s">
        <v>26</v>
      </c>
      <c r="L5" s="331"/>
      <c r="M5" s="331"/>
      <c r="N5" s="331" t="s">
        <v>27</v>
      </c>
      <c r="O5" s="331"/>
      <c r="P5" s="331"/>
      <c r="Q5" s="319"/>
      <c r="R5" s="319"/>
      <c r="S5" s="319"/>
      <c r="T5" s="317" t="s">
        <v>0</v>
      </c>
      <c r="U5" s="317"/>
      <c r="V5" s="317"/>
      <c r="W5" s="317" t="s">
        <v>26</v>
      </c>
      <c r="X5" s="317"/>
      <c r="Y5" s="317"/>
      <c r="Z5" s="317" t="s">
        <v>27</v>
      </c>
      <c r="AA5" s="317"/>
      <c r="AB5" s="317"/>
      <c r="AC5" s="323"/>
      <c r="AD5" s="323"/>
    </row>
    <row r="6" spans="1:31">
      <c r="A6" s="320"/>
      <c r="B6" s="11" t="s">
        <v>6</v>
      </c>
      <c r="C6" s="23" t="s">
        <v>96</v>
      </c>
      <c r="D6" s="11" t="s">
        <v>28</v>
      </c>
      <c r="E6" s="11" t="s">
        <v>6</v>
      </c>
      <c r="F6" s="23" t="s">
        <v>96</v>
      </c>
      <c r="G6" s="11" t="s">
        <v>28</v>
      </c>
      <c r="H6" s="11" t="s">
        <v>6</v>
      </c>
      <c r="I6" s="23" t="s">
        <v>96</v>
      </c>
      <c r="J6" s="11" t="s">
        <v>28</v>
      </c>
      <c r="K6" s="11" t="s">
        <v>6</v>
      </c>
      <c r="L6" s="23" t="s">
        <v>96</v>
      </c>
      <c r="M6" s="11" t="s">
        <v>28</v>
      </c>
      <c r="N6" s="11" t="s">
        <v>6</v>
      </c>
      <c r="O6" s="23" t="s">
        <v>96</v>
      </c>
      <c r="P6" s="11" t="s">
        <v>28</v>
      </c>
      <c r="Q6" s="320"/>
      <c r="R6" s="320"/>
      <c r="S6" s="320"/>
      <c r="T6" s="79" t="s">
        <v>6</v>
      </c>
      <c r="U6" s="77" t="s">
        <v>96</v>
      </c>
      <c r="V6" s="79" t="s">
        <v>28</v>
      </c>
      <c r="W6" s="79" t="s">
        <v>6</v>
      </c>
      <c r="X6" s="77" t="s">
        <v>96</v>
      </c>
      <c r="Y6" s="79" t="s">
        <v>28</v>
      </c>
      <c r="Z6" s="79" t="s">
        <v>6</v>
      </c>
      <c r="AA6" s="77" t="s">
        <v>96</v>
      </c>
      <c r="AB6" s="79" t="s">
        <v>28</v>
      </c>
      <c r="AC6" s="324"/>
      <c r="AD6" s="324"/>
    </row>
    <row r="7" spans="1:31">
      <c r="A7" s="12"/>
      <c r="B7" s="12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</row>
    <row r="8" spans="1:31" ht="12" customHeight="1">
      <c r="A8" s="256" t="s">
        <v>75</v>
      </c>
      <c r="B8" s="82">
        <f>[1]MercLab!N48</f>
        <v>3939101.0514287381</v>
      </c>
      <c r="C8" s="81">
        <f>SUM(C11,C15)</f>
        <v>99.999999999985761</v>
      </c>
      <c r="D8" s="81">
        <f>[1]MercLab!O48</f>
        <v>5.8880172990042867</v>
      </c>
      <c r="E8" s="82">
        <f>[1]MercLab!P48</f>
        <v>3073237.7703995155</v>
      </c>
      <c r="F8" s="81">
        <f>SUM(F11,F15)</f>
        <v>99.999999999984567</v>
      </c>
      <c r="G8" s="81">
        <f>[1]MercLab!Q48</f>
        <v>6.4239497709018369</v>
      </c>
      <c r="H8" s="82">
        <f>[1]MercLab!R48</f>
        <v>2191748.6782712997</v>
      </c>
      <c r="I8" s="81">
        <f>SUM(I11,I15)</f>
        <v>99.999999999986528</v>
      </c>
      <c r="J8" s="81">
        <f>[1]MercLab!S48</f>
        <v>6.6415626741996494</v>
      </c>
      <c r="K8" s="82">
        <f>[1]MercLab!T48</f>
        <v>2102297.1506083999</v>
      </c>
      <c r="L8" s="81">
        <f>SUM(L11,L15)</f>
        <v>99.999999999987381</v>
      </c>
      <c r="M8" s="81">
        <f>[1]MercLab!U48</f>
        <v>6.5721495681219206</v>
      </c>
      <c r="N8" s="82">
        <f>[1]MercLab!V48</f>
        <v>89451.527662860462</v>
      </c>
      <c r="O8" s="81">
        <f>SUM(O11,O15)</f>
        <v>99.999999999999602</v>
      </c>
      <c r="P8" s="81">
        <f>[1]MercLab!W48</f>
        <v>8.1395650762445797</v>
      </c>
      <c r="Q8" s="81">
        <f>IF(ISNUMBER(N8/H8*100),N8/H8*100,0)</f>
        <v>4.0812858038729907</v>
      </c>
      <c r="R8" s="81">
        <f>[1]MercLab!X48</f>
        <v>3.5453235831199925</v>
      </c>
      <c r="S8" s="59" t="s">
        <v>75</v>
      </c>
      <c r="T8" s="24">
        <f>H8</f>
        <v>2191748.6782712997</v>
      </c>
      <c r="U8" s="58">
        <f t="shared" ref="U8:AD8" si="0">I8</f>
        <v>99.999999999986528</v>
      </c>
      <c r="V8" s="58">
        <f t="shared" si="0"/>
        <v>6.6415626741996494</v>
      </c>
      <c r="W8" s="24">
        <f t="shared" si="0"/>
        <v>2102297.1506083999</v>
      </c>
      <c r="X8" s="58">
        <f t="shared" si="0"/>
        <v>99.999999999987381</v>
      </c>
      <c r="Y8" s="58">
        <f t="shared" si="0"/>
        <v>6.5721495681219206</v>
      </c>
      <c r="Z8" s="24">
        <f t="shared" si="0"/>
        <v>89451.527662860462</v>
      </c>
      <c r="AA8" s="58">
        <f t="shared" si="0"/>
        <v>99.999999999999602</v>
      </c>
      <c r="AB8" s="58">
        <f t="shared" si="0"/>
        <v>8.1395650762445797</v>
      </c>
      <c r="AC8" s="58">
        <f t="shared" si="0"/>
        <v>4.0812858038729907</v>
      </c>
      <c r="AD8" s="58">
        <f t="shared" si="0"/>
        <v>3.5453235831199925</v>
      </c>
      <c r="AE8" s="24"/>
    </row>
    <row r="9" spans="1:31" ht="12" customHeight="1">
      <c r="A9" s="255"/>
      <c r="B9" s="1"/>
      <c r="C9" s="81"/>
      <c r="D9" s="81"/>
      <c r="E9" s="1"/>
      <c r="F9" s="81"/>
      <c r="G9" s="81"/>
      <c r="H9" s="1"/>
      <c r="I9" s="81"/>
      <c r="J9" s="81"/>
      <c r="K9" s="1"/>
      <c r="L9" s="81"/>
      <c r="M9" s="81"/>
      <c r="N9" s="1"/>
      <c r="O9" s="81"/>
      <c r="P9" s="81"/>
      <c r="Q9" s="81"/>
      <c r="R9" s="81"/>
      <c r="T9" s="8"/>
      <c r="U9" s="91"/>
      <c r="V9" s="91"/>
      <c r="W9" s="8"/>
      <c r="X9" s="91"/>
      <c r="Y9" s="91"/>
      <c r="Z9" s="8"/>
      <c r="AA9" s="91"/>
      <c r="AB9" s="91"/>
      <c r="AC9" s="91"/>
      <c r="AD9" s="91"/>
      <c r="AE9" s="25"/>
    </row>
    <row r="10" spans="1:31">
      <c r="A10" s="256" t="s">
        <v>38</v>
      </c>
      <c r="B10" s="93"/>
      <c r="C10" s="81"/>
      <c r="D10" s="81"/>
      <c r="E10" s="93"/>
      <c r="F10" s="81"/>
      <c r="G10" s="81"/>
      <c r="H10" s="93"/>
      <c r="I10" s="81"/>
      <c r="J10" s="81"/>
      <c r="K10" s="93"/>
      <c r="L10" s="81"/>
      <c r="M10" s="81"/>
      <c r="N10" s="93"/>
      <c r="O10" s="81"/>
      <c r="P10" s="81"/>
      <c r="Q10" s="81"/>
      <c r="R10" s="81"/>
      <c r="S10" s="57" t="s">
        <v>21</v>
      </c>
      <c r="T10" s="24"/>
      <c r="U10" s="58"/>
      <c r="V10" s="58"/>
      <c r="W10" s="24"/>
      <c r="X10" s="58"/>
      <c r="Y10" s="58"/>
      <c r="Z10" s="24"/>
      <c r="AA10" s="58"/>
      <c r="AB10" s="58"/>
      <c r="AC10" s="81"/>
      <c r="AD10" s="58"/>
      <c r="AE10" s="78"/>
    </row>
    <row r="11" spans="1:31">
      <c r="A11" s="254" t="s">
        <v>71</v>
      </c>
      <c r="B11" s="85">
        <f>SUM(B12:B14)</f>
        <v>1694076.9499044893</v>
      </c>
      <c r="C11" s="83">
        <f>IF(ISNUMBER(B11/B$8*100),B11/B$8*100,0)</f>
        <v>43.006689287395574</v>
      </c>
      <c r="D11" s="83">
        <f>AVERAGE(D12:D14)</f>
        <v>7.5083259957323714</v>
      </c>
      <c r="E11" s="85">
        <f>SUM(E12:E14)</f>
        <v>1340834.1206127401</v>
      </c>
      <c r="F11" s="83">
        <f>IF(ISNUMBER(E11/E$8*100),E11/E$8*100,0)</f>
        <v>43.62936488439793</v>
      </c>
      <c r="G11" s="83">
        <f>AVERAGE(G12:G14)</f>
        <v>8.1270675961912229</v>
      </c>
      <c r="H11" s="85">
        <f>SUM(H12:H14)</f>
        <v>888723.16731914505</v>
      </c>
      <c r="I11" s="83">
        <f>IF(ISNUMBER(H11/H$8*100),H11/H$8*100,0)</f>
        <v>40.548589175840569</v>
      </c>
      <c r="J11" s="83">
        <f>AVERAGE(J12:J14)</f>
        <v>8.6658165934822602</v>
      </c>
      <c r="K11" s="85">
        <f>SUM(K12:K14)</f>
        <v>824838.33490499225</v>
      </c>
      <c r="L11" s="83">
        <f>IF(ISNUMBER(K11/K$8*100),K11/K$8*100,0)</f>
        <v>39.235097410767359</v>
      </c>
      <c r="M11" s="83">
        <f>AVERAGE(M12:M14)</f>
        <v>8.661433785404034</v>
      </c>
      <c r="N11" s="85">
        <f>SUM(N12:N14)</f>
        <v>63884.832414151606</v>
      </c>
      <c r="O11" s="83">
        <f>IF(ISNUMBER(N11/N$8*100),N11/N$8*100,0)</f>
        <v>71.418380527754877</v>
      </c>
      <c r="P11" s="83">
        <f>AVERAGE(P12:P14)</f>
        <v>8.6200032941332676</v>
      </c>
      <c r="Q11" s="84">
        <f t="shared" ref="Q11:Q15" si="1">IF(ISNUMBER(N11/H11*100),N11/H11*100,0)</f>
        <v>7.1883838256249968</v>
      </c>
      <c r="R11" s="83">
        <f>AVERAGE(R12:R14)</f>
        <v>3.5798012431982897</v>
      </c>
      <c r="S11" s="97" t="s">
        <v>57</v>
      </c>
      <c r="T11" s="60">
        <f>[1]MercLab!R79</f>
        <v>1058333.7555617024</v>
      </c>
      <c r="U11" s="32">
        <f>IF(ISNUMBER(T11/T$8*100),T11/T$8*100,0)</f>
        <v>48.287185755095017</v>
      </c>
      <c r="V11" s="32">
        <f>[1]MercLab!S79</f>
        <v>4.9050658529944338</v>
      </c>
      <c r="W11" s="60">
        <f>[1]MercLab!T79</f>
        <v>1048033.6861752198</v>
      </c>
      <c r="X11" s="32">
        <f>IF(ISNUMBER(W11/W$8*100),W11/W$8*100,0)</f>
        <v>49.851834022222853</v>
      </c>
      <c r="Y11" s="32">
        <f>[1]MercLab!U79</f>
        <v>4.8899667933406707</v>
      </c>
      <c r="Z11" s="60">
        <f>[1]MercLab!V79</f>
        <v>10300.069386479421</v>
      </c>
      <c r="AA11" s="32">
        <f>IF(ISNUMBER(Z11/Z$8*100),Z11/Z$8*100,0)</f>
        <v>11.514693662136221</v>
      </c>
      <c r="AB11" s="32">
        <f>[1]MercLab!W79</f>
        <v>6.54067471484609</v>
      </c>
      <c r="AC11" s="32">
        <f t="shared" ref="AC11:AC35" si="2">IF(ISNUMBER(Z11/T11*100),Z11/T11*100,0)</f>
        <v>0.9732345143817831</v>
      </c>
      <c r="AD11" s="32">
        <f>[1]MercLab!X79</f>
        <v>1.5325828484948445</v>
      </c>
      <c r="AE11" s="78"/>
    </row>
    <row r="12" spans="1:31">
      <c r="A12" s="253" t="s">
        <v>54</v>
      </c>
      <c r="B12" s="85">
        <f>[1]MercLab!N49</f>
        <v>455537.62485623668</v>
      </c>
      <c r="C12" s="83">
        <f>IF(ISNUMBER(B12/B$8*100),B12/B$8*100,0)</f>
        <v>11.564507203769505</v>
      </c>
      <c r="D12" s="83">
        <f>[1]MercLab!O49</f>
        <v>8.2248786407766978</v>
      </c>
      <c r="E12" s="85">
        <f>[1]MercLab!P49</f>
        <v>371627.12049912487</v>
      </c>
      <c r="F12" s="83">
        <f>IF(ISNUMBER(E12/E$8*100),E12/E$8*100,0)</f>
        <v>12.092364739185605</v>
      </c>
      <c r="G12" s="83">
        <f>[1]MercLab!Q49</f>
        <v>8.8445486363336272</v>
      </c>
      <c r="H12" s="85">
        <f>[1]MercLab!R49</f>
        <v>245397.75959735957</v>
      </c>
      <c r="I12" s="83">
        <f>IF(ISNUMBER(H12/H$8*100),H12/H$8*100,0)</f>
        <v>11.196436983409631</v>
      </c>
      <c r="J12" s="83">
        <f>[1]MercLab!S49</f>
        <v>9.3425165297535546</v>
      </c>
      <c r="K12" s="85">
        <f>[1]MercLab!T49</f>
        <v>220907.24616464338</v>
      </c>
      <c r="L12" s="83">
        <f>IF(ISNUMBER(K12/K$8*100),K12/K$8*100,0)</f>
        <v>10.507898281682651</v>
      </c>
      <c r="M12" s="83">
        <f>[1]MercLab!U49</f>
        <v>9.2864931019136776</v>
      </c>
      <c r="N12" s="85">
        <f>[1]MercLab!V49</f>
        <v>24490.5134327163</v>
      </c>
      <c r="O12" s="83">
        <f>IF(ISNUMBER(N12/N$8*100),N12/N$8*100,0)</f>
        <v>27.378530107412079</v>
      </c>
      <c r="P12" s="83">
        <f>[1]MercLab!W49</f>
        <v>9.8490945674044248</v>
      </c>
      <c r="Q12" s="84">
        <f t="shared" si="1"/>
        <v>9.9799254373387569</v>
      </c>
      <c r="R12" s="83">
        <f>[1]MercLab!X49</f>
        <v>4.2663338427186623</v>
      </c>
      <c r="S12" s="97" t="s">
        <v>76</v>
      </c>
      <c r="T12" s="60">
        <f>[1]MercLab!R80</f>
        <v>7967.4786914326451</v>
      </c>
      <c r="U12" s="32">
        <f t="shared" ref="U12:U21" si="3">IF(ISNUMBER(T12/T$8*100),T12/T$8*100,0)</f>
        <v>0.3635215465359305</v>
      </c>
      <c r="V12" s="32">
        <f>[1]MercLab!S80</f>
        <v>5.6366750708775131</v>
      </c>
      <c r="W12" s="60">
        <f>[1]MercLab!T80</f>
        <v>7967.4786914326451</v>
      </c>
      <c r="X12" s="32">
        <f t="shared" ref="X12:X21" si="4">IF(ISNUMBER(W12/W$8*100),W12/W$8*100,0)</f>
        <v>0.37898917805824334</v>
      </c>
      <c r="Y12" s="32">
        <f>[1]MercLab!U80</f>
        <v>5.6366750708775131</v>
      </c>
      <c r="Z12" s="60">
        <f>[1]MercLab!V80</f>
        <v>0</v>
      </c>
      <c r="AA12" s="32">
        <f t="shared" ref="AA12:AA21" si="5">IF(ISNUMBER(Z12/Z$8*100),Z12/Z$8*100,0)</f>
        <v>0</v>
      </c>
      <c r="AB12" s="32">
        <f>[1]MercLab!W80</f>
        <v>0</v>
      </c>
      <c r="AC12" s="32">
        <f t="shared" si="2"/>
        <v>0</v>
      </c>
      <c r="AD12" s="32">
        <f>[1]MercLab!X80</f>
        <v>1</v>
      </c>
      <c r="AE12" s="78"/>
    </row>
    <row r="13" spans="1:31">
      <c r="A13" s="253" t="s">
        <v>55</v>
      </c>
      <c r="B13" s="85">
        <f>[1]MercLab!N50</f>
        <v>274975.04364101007</v>
      </c>
      <c r="C13" s="83">
        <f>IF(ISNUMBER(B13/B$8*100),B13/B$8*100,0)</f>
        <v>6.9806547242872785</v>
      </c>
      <c r="D13" s="83">
        <f>[1]MercLab!O50</f>
        <v>7.7269365250134419</v>
      </c>
      <c r="E13" s="85">
        <f>[1]MercLab!P50</f>
        <v>217390.25931840666</v>
      </c>
      <c r="F13" s="83">
        <f>IF(ISNUMBER(E13/E$8*100),E13/E$8*100,0)</f>
        <v>7.0736557194579293</v>
      </c>
      <c r="G13" s="83">
        <f>[1]MercLab!Q50</f>
        <v>8.3576475783895052</v>
      </c>
      <c r="H13" s="85">
        <f>[1]MercLab!R50</f>
        <v>149782.02724339132</v>
      </c>
      <c r="I13" s="83">
        <f>IF(ISNUMBER(H13/H$8*100),H13/H$8*100,0)</f>
        <v>6.8339052158812779</v>
      </c>
      <c r="J13" s="83">
        <f>[1]MercLab!S50</f>
        <v>9.0506436854984518</v>
      </c>
      <c r="K13" s="85">
        <f>[1]MercLab!T50</f>
        <v>140081.9165152518</v>
      </c>
      <c r="L13" s="83">
        <f>IF(ISNUMBER(K13/K$8*100),K13/K$8*100,0)</f>
        <v>6.6632786176165641</v>
      </c>
      <c r="M13" s="83">
        <f>[1]MercLab!U50</f>
        <v>9.0980592441266612</v>
      </c>
      <c r="N13" s="85">
        <f>[1]MercLab!V50</f>
        <v>9700.1107281390305</v>
      </c>
      <c r="O13" s="83">
        <f>IF(ISNUMBER(N13/N$8*100),N13/N$8*100,0)</f>
        <v>10.843985543431291</v>
      </c>
      <c r="P13" s="83">
        <f>[1]MercLab!W50</f>
        <v>8.3401360544217713</v>
      </c>
      <c r="Q13" s="84">
        <f t="shared" si="1"/>
        <v>6.4761513157894708</v>
      </c>
      <c r="R13" s="83">
        <f>[1]MercLab!X50</f>
        <v>2.7239249092068367</v>
      </c>
      <c r="S13" s="97" t="s">
        <v>58</v>
      </c>
      <c r="T13" s="60">
        <f>[1]MercLab!R81</f>
        <v>220365.72972315049</v>
      </c>
      <c r="U13" s="32">
        <f t="shared" si="3"/>
        <v>10.054333870841422</v>
      </c>
      <c r="V13" s="32">
        <f>[1]MercLab!S81</f>
        <v>7.6413080966681788</v>
      </c>
      <c r="W13" s="60">
        <f>[1]MercLab!T81</f>
        <v>207193.24155638579</v>
      </c>
      <c r="X13" s="32">
        <f t="shared" si="4"/>
        <v>9.8555640194072733</v>
      </c>
      <c r="Y13" s="32">
        <f>[1]MercLab!U81</f>
        <v>7.6296941385256813</v>
      </c>
      <c r="Z13" s="60">
        <f>[1]MercLab!V81</f>
        <v>13172.488166764757</v>
      </c>
      <c r="AA13" s="32">
        <f t="shared" si="5"/>
        <v>14.725839246045505</v>
      </c>
      <c r="AB13" s="32">
        <f>[1]MercLab!W81</f>
        <v>7.8193755682705159</v>
      </c>
      <c r="AC13" s="32">
        <f t="shared" si="2"/>
        <v>5.9775574828779394</v>
      </c>
      <c r="AD13" s="32">
        <f>[1]MercLab!X81</f>
        <v>3.1158897967372199</v>
      </c>
      <c r="AE13" s="78"/>
    </row>
    <row r="14" spans="1:31">
      <c r="A14" s="253" t="s">
        <v>103</v>
      </c>
      <c r="B14" s="85">
        <f>[1]MercLab!N51</f>
        <v>963564.28140724264</v>
      </c>
      <c r="C14" s="83">
        <f>IF(ISNUMBER(B14/B$8*100),B14/B$8*100,0)</f>
        <v>24.461527359338788</v>
      </c>
      <c r="D14" s="83">
        <f>[1]MercLab!O51</f>
        <v>6.5731628214069744</v>
      </c>
      <c r="E14" s="85">
        <f>[1]MercLab!P51</f>
        <v>751816.74079520861</v>
      </c>
      <c r="F14" s="83">
        <f>IF(ISNUMBER(E14/E$8*100),E14/E$8*100,0)</f>
        <v>24.463344425754396</v>
      </c>
      <c r="G14" s="83">
        <f>[1]MercLab!Q51</f>
        <v>7.1790065738505406</v>
      </c>
      <c r="H14" s="85">
        <f>[1]MercLab!R51</f>
        <v>493543.3804783941</v>
      </c>
      <c r="I14" s="83">
        <f>IF(ISNUMBER(H14/H$8*100),H14/H$8*100,0)</f>
        <v>22.518246976549662</v>
      </c>
      <c r="J14" s="83">
        <f>[1]MercLab!S51</f>
        <v>7.6042895651947724</v>
      </c>
      <c r="K14" s="85">
        <f>[1]MercLab!T51</f>
        <v>463849.17222509708</v>
      </c>
      <c r="L14" s="83">
        <f>IF(ISNUMBER(K14/K$8*100),K14/K$8*100,0)</f>
        <v>22.063920511468144</v>
      </c>
      <c r="M14" s="83">
        <f>[1]MercLab!U51</f>
        <v>7.5997490101717649</v>
      </c>
      <c r="N14" s="85">
        <f>[1]MercLab!V51</f>
        <v>29694.208253296278</v>
      </c>
      <c r="O14" s="83">
        <f>IF(ISNUMBER(N14/N$8*100),N14/N$8*100,0)</f>
        <v>33.195864876911507</v>
      </c>
      <c r="P14" s="83">
        <f>[1]MercLab!W51</f>
        <v>7.6707792605736076</v>
      </c>
      <c r="Q14" s="84">
        <f t="shared" si="1"/>
        <v>6.0165346001629141</v>
      </c>
      <c r="R14" s="83">
        <f>[1]MercLab!X51</f>
        <v>3.7491449776693702</v>
      </c>
      <c r="S14" s="97" t="s">
        <v>59</v>
      </c>
      <c r="T14" s="60">
        <f>[1]MercLab!R82</f>
        <v>9896.6925985284779</v>
      </c>
      <c r="U14" s="32">
        <f t="shared" si="3"/>
        <v>0.4515432219324666</v>
      </c>
      <c r="V14" s="32">
        <f>[1]MercLab!S82</f>
        <v>8.9056091923303686</v>
      </c>
      <c r="W14" s="60">
        <f>[1]MercLab!T82</f>
        <v>9212.0699240062295</v>
      </c>
      <c r="X14" s="32">
        <f t="shared" si="4"/>
        <v>0.43819066782924948</v>
      </c>
      <c r="Y14" s="32">
        <f>[1]MercLab!U82</f>
        <v>8.7249943056500392</v>
      </c>
      <c r="Z14" s="60">
        <f>[1]MercLab!V82</f>
        <v>684.62267452225171</v>
      </c>
      <c r="AA14" s="32">
        <f t="shared" si="5"/>
        <v>0.76535604523443079</v>
      </c>
      <c r="AB14" s="32">
        <f>[1]MercLab!W82</f>
        <v>11.33590697143438</v>
      </c>
      <c r="AC14" s="32">
        <f t="shared" si="2"/>
        <v>6.9176916197644367</v>
      </c>
      <c r="AD14" s="32">
        <f>[1]MercLab!X82</f>
        <v>6.2913755726433722</v>
      </c>
      <c r="AE14" s="78"/>
    </row>
    <row r="15" spans="1:31">
      <c r="A15" s="254" t="s">
        <v>56</v>
      </c>
      <c r="B15" s="85">
        <f>[1]MercLab!N52</f>
        <v>2245024.1015236876</v>
      </c>
      <c r="C15" s="83">
        <f>IF(ISNUMBER(B15/B$8*100),B15/B$8*100,0)</f>
        <v>56.993310712590187</v>
      </c>
      <c r="D15" s="83">
        <f>[1]MercLab!O52</f>
        <v>4.7464745865882119</v>
      </c>
      <c r="E15" s="85">
        <f>[1]MercLab!P52</f>
        <v>1732403.6497863014</v>
      </c>
      <c r="F15" s="83">
        <f>IF(ISNUMBER(E15/E$8*100),E15/E$8*100,0)</f>
        <v>56.370635115586644</v>
      </c>
      <c r="G15" s="83">
        <f>[1]MercLab!Q52</f>
        <v>5.1923091465950675</v>
      </c>
      <c r="H15" s="85">
        <f>[1]MercLab!R52</f>
        <v>1303025.5109518594</v>
      </c>
      <c r="I15" s="83">
        <f>IF(ISNUMBER(H15/H$8*100),H15/H$8*100,0)</f>
        <v>59.451410824145952</v>
      </c>
      <c r="J15" s="83">
        <f>[1]MercLab!S52</f>
        <v>5.3088736320462493</v>
      </c>
      <c r="K15" s="85">
        <f>[1]MercLab!T52</f>
        <v>1277458.8157031424</v>
      </c>
      <c r="L15" s="83">
        <f>IF(ISNUMBER(K15/K$8*100),K15/K$8*100,0)</f>
        <v>60.764902589220029</v>
      </c>
      <c r="M15" s="83">
        <f>[1]MercLab!U52</f>
        <v>5.2745516877637098</v>
      </c>
      <c r="N15" s="85">
        <f>[1]MercLab!V52</f>
        <v>25566.695248708507</v>
      </c>
      <c r="O15" s="83">
        <f>IF(ISNUMBER(N15/N$8*100),N15/N$8*100,0)</f>
        <v>28.581619472244729</v>
      </c>
      <c r="P15" s="83">
        <f>[1]MercLab!W52</f>
        <v>6.8883495145631075</v>
      </c>
      <c r="Q15" s="84">
        <f t="shared" si="1"/>
        <v>1.9621024326708731</v>
      </c>
      <c r="R15" s="83">
        <f>[1]MercLab!X52</f>
        <v>2.9529908695712619</v>
      </c>
      <c r="S15" s="97" t="s">
        <v>77</v>
      </c>
      <c r="T15" s="60">
        <f>[1]MercLab!R83</f>
        <v>187728.88190098407</v>
      </c>
      <c r="U15" s="32">
        <f t="shared" si="3"/>
        <v>8.5652558508237213</v>
      </c>
      <c r="V15" s="32">
        <f>[1]MercLab!S83</f>
        <v>6.2469398647658423</v>
      </c>
      <c r="W15" s="60">
        <f>[1]MercLab!T83</f>
        <v>166553.59173030569</v>
      </c>
      <c r="X15" s="32">
        <f t="shared" si="4"/>
        <v>7.9224571884191279</v>
      </c>
      <c r="Y15" s="32">
        <f>[1]MercLab!U83</f>
        <v>6.2507487001944799</v>
      </c>
      <c r="Z15" s="60">
        <f>[1]MercLab!V83</f>
        <v>21175.290170678578</v>
      </c>
      <c r="AA15" s="32">
        <f t="shared" si="5"/>
        <v>23.672362813620659</v>
      </c>
      <c r="AB15" s="32">
        <f>[1]MercLab!W83</f>
        <v>6.218060410191196</v>
      </c>
      <c r="AC15" s="32">
        <f t="shared" si="2"/>
        <v>11.279718899006333</v>
      </c>
      <c r="AD15" s="32">
        <f>[1]MercLab!X83</f>
        <v>2.5847914779432037</v>
      </c>
      <c r="AE15" s="78"/>
    </row>
    <row r="16" spans="1:31">
      <c r="A16" s="54"/>
      <c r="B16" s="95"/>
      <c r="C16" s="83"/>
      <c r="D16" s="83"/>
      <c r="E16" s="95"/>
      <c r="F16" s="83"/>
      <c r="G16" s="83"/>
      <c r="H16" s="95"/>
      <c r="I16" s="83"/>
      <c r="J16" s="83"/>
      <c r="K16" s="95"/>
      <c r="L16" s="83"/>
      <c r="M16" s="83"/>
      <c r="N16" s="95"/>
      <c r="O16" s="83"/>
      <c r="P16" s="83"/>
      <c r="Q16" s="83"/>
      <c r="R16" s="83"/>
      <c r="S16" s="97" t="s">
        <v>91</v>
      </c>
      <c r="T16" s="60">
        <f>[1]MercLab!R84</f>
        <v>349143.97118475853</v>
      </c>
      <c r="U16" s="32">
        <f t="shared" si="3"/>
        <v>15.929927306270317</v>
      </c>
      <c r="V16" s="32">
        <f>[1]MercLab!S84</f>
        <v>7.7044891184074844</v>
      </c>
      <c r="W16" s="60">
        <f>[1]MercLab!T84</f>
        <v>335238.5044025628</v>
      </c>
      <c r="X16" s="32">
        <f t="shared" si="4"/>
        <v>15.946294951955082</v>
      </c>
      <c r="Y16" s="32">
        <f>[1]MercLab!U84</f>
        <v>7.6603440211976226</v>
      </c>
      <c r="Z16" s="60">
        <f>[1]MercLab!V84</f>
        <v>13905.466782197307</v>
      </c>
      <c r="AA16" s="32">
        <f t="shared" si="5"/>
        <v>15.545253552970614</v>
      </c>
      <c r="AB16" s="32">
        <f>[1]MercLab!W84</f>
        <v>8.7260485187899146</v>
      </c>
      <c r="AC16" s="32">
        <f t="shared" si="2"/>
        <v>3.982731460323246</v>
      </c>
      <c r="AD16" s="32">
        <f>[1]MercLab!X84</f>
        <v>3.0726297467202204</v>
      </c>
      <c r="AE16" s="78"/>
    </row>
    <row r="17" spans="1:31">
      <c r="A17" s="256" t="s">
        <v>124</v>
      </c>
      <c r="B17" s="93"/>
      <c r="C17" s="81"/>
      <c r="D17" s="81"/>
      <c r="E17" s="93"/>
      <c r="F17" s="81"/>
      <c r="G17" s="81"/>
      <c r="H17" s="93"/>
      <c r="I17" s="81"/>
      <c r="J17" s="81"/>
      <c r="K17" s="93"/>
      <c r="L17" s="81"/>
      <c r="M17" s="81"/>
      <c r="N17" s="93"/>
      <c r="O17" s="81"/>
      <c r="P17" s="81"/>
      <c r="Q17" s="81"/>
      <c r="R17" s="81"/>
      <c r="S17" s="97" t="s">
        <v>61</v>
      </c>
      <c r="T17" s="60">
        <f>[1]MercLab!R85</f>
        <v>112833.84794687953</v>
      </c>
      <c r="U17" s="32">
        <f t="shared" si="3"/>
        <v>5.1481198125268222</v>
      </c>
      <c r="V17" s="32">
        <f>[1]MercLab!S85</f>
        <v>7.518698641623109</v>
      </c>
      <c r="W17" s="60">
        <f>[1]MercLab!T85</f>
        <v>108446.41819113911</v>
      </c>
      <c r="X17" s="32">
        <f t="shared" si="4"/>
        <v>5.1584723957674088</v>
      </c>
      <c r="Y17" s="32">
        <f>[1]MercLab!U85</f>
        <v>7.5079980627322085</v>
      </c>
      <c r="Z17" s="60">
        <f>[1]MercLab!V85</f>
        <v>4387.4297557403979</v>
      </c>
      <c r="AA17" s="32">
        <f t="shared" si="5"/>
        <v>4.9048125508559899</v>
      </c>
      <c r="AB17" s="32">
        <f>[1]MercLab!W85</f>
        <v>7.7699275690018448</v>
      </c>
      <c r="AC17" s="32">
        <f t="shared" si="2"/>
        <v>3.8883985927750455</v>
      </c>
      <c r="AD17" s="32">
        <f>[1]MercLab!X85</f>
        <v>4.3313096496005263</v>
      </c>
      <c r="AE17" s="78"/>
    </row>
    <row r="18" spans="1:31">
      <c r="A18" s="253" t="s">
        <v>40</v>
      </c>
      <c r="B18" s="85">
        <f>[1]MercLab!N54</f>
        <v>926716.56702882901</v>
      </c>
      <c r="C18" s="83">
        <f>IF(ISNUMBER(B18/B$8*100),B18/B$8*100,0)</f>
        <v>23.526092753896293</v>
      </c>
      <c r="D18" s="83">
        <f>[1]MercLab!O54</f>
        <v>0</v>
      </c>
      <c r="E18" s="85">
        <f>[1]MercLab!P54</f>
        <v>359962.41943066969</v>
      </c>
      <c r="F18" s="83">
        <f>IF(ISNUMBER(E18/E$8*100),E18/E$8*100,0)</f>
        <v>11.712807349230099</v>
      </c>
      <c r="G18" s="83">
        <f>[1]MercLab!Q54</f>
        <v>0</v>
      </c>
      <c r="H18" s="85">
        <f>[1]MercLab!R54</f>
        <v>291297.61596602888</v>
      </c>
      <c r="I18" s="83">
        <f>IF(ISNUMBER(H18/H$8*100),H18/H$8*100,0)</f>
        <v>13.29064864297235</v>
      </c>
      <c r="J18" s="83">
        <f>[1]MercLab!S54</f>
        <v>0</v>
      </c>
      <c r="K18" s="85">
        <f>[1]MercLab!T54</f>
        <v>285711.31933417456</v>
      </c>
      <c r="L18" s="83">
        <f>IF(ISNUMBER(K18/K$8*100),K18/K$8*100,0)</f>
        <v>13.590434599194998</v>
      </c>
      <c r="M18" s="83">
        <f>[1]MercLab!U54</f>
        <v>0</v>
      </c>
      <c r="N18" s="85">
        <f>[1]MercLab!V54</f>
        <v>5586.2966318549052</v>
      </c>
      <c r="O18" s="83">
        <f>IF(ISNUMBER(N18/N$8*100),N18/N$8*100,0)</f>
        <v>6.2450544756591002</v>
      </c>
      <c r="P18" s="83">
        <f>[1]MercLab!W54</f>
        <v>0</v>
      </c>
      <c r="Q18" s="84">
        <f t="shared" ref="Q18:Q22" si="6">IF(ISNUMBER(N18/H18*100),N18/H18*100,0)</f>
        <v>1.9177282358899836</v>
      </c>
      <c r="R18" s="83">
        <f>[1]MercLab!X54</f>
        <v>2.6003330868753367</v>
      </c>
      <c r="S18" s="97" t="s">
        <v>60</v>
      </c>
      <c r="T18" s="60">
        <f>[1]MercLab!R86</f>
        <v>70876.595740889039</v>
      </c>
      <c r="U18" s="32">
        <f t="shared" si="3"/>
        <v>3.2337921059814034</v>
      </c>
      <c r="V18" s="32">
        <f>[1]MercLab!S86</f>
        <v>10.536423746429463</v>
      </c>
      <c r="W18" s="60">
        <f>[1]MercLab!T86</f>
        <v>66618.982332153129</v>
      </c>
      <c r="X18" s="32">
        <f t="shared" si="4"/>
        <v>3.1688661287902971</v>
      </c>
      <c r="Y18" s="32">
        <f>[1]MercLab!U86</f>
        <v>10.491272325126159</v>
      </c>
      <c r="Z18" s="60">
        <f>[1]MercLab!V86</f>
        <v>4257.6134087358596</v>
      </c>
      <c r="AA18" s="32">
        <f t="shared" si="5"/>
        <v>4.7596877548951975</v>
      </c>
      <c r="AB18" s="32">
        <f>[1]MercLab!W86</f>
        <v>11.311721798444804</v>
      </c>
      <c r="AC18" s="32">
        <f t="shared" si="2"/>
        <v>6.0070794374787146</v>
      </c>
      <c r="AD18" s="32">
        <f>[1]MercLab!X86</f>
        <v>6.0371711780613353</v>
      </c>
      <c r="AE18" s="25"/>
    </row>
    <row r="19" spans="1:31">
      <c r="A19" s="253" t="s">
        <v>41</v>
      </c>
      <c r="B19" s="85">
        <f>[1]MercLab!N55</f>
        <v>2087766.8864299848</v>
      </c>
      <c r="C19" s="83">
        <f>IF(ISNUMBER(B19/B$8*100),B19/B$8*100,0)</f>
        <v>53.001099976166842</v>
      </c>
      <c r="D19" s="83">
        <f>[1]MercLab!O55</f>
        <v>3.8931175092350161</v>
      </c>
      <c r="E19" s="85">
        <f>[1]MercLab!P55</f>
        <v>1788657.7529991101</v>
      </c>
      <c r="F19" s="83">
        <f>IF(ISNUMBER(E19/E$8*100),E19/E$8*100,0)</f>
        <v>58.201085845908615</v>
      </c>
      <c r="G19" s="83">
        <f>[1]MercLab!Q55</f>
        <v>4.368465815802324</v>
      </c>
      <c r="H19" s="85">
        <f>[1]MercLab!R55</f>
        <v>1289997.6448216874</v>
      </c>
      <c r="I19" s="83">
        <f>IF(ISNUMBER(H19/H$8*100),H19/H$8*100,0)</f>
        <v>58.857005714685705</v>
      </c>
      <c r="J19" s="83">
        <f>[1]MercLab!S55</f>
        <v>4.5634273835617414</v>
      </c>
      <c r="K19" s="85">
        <f>[1]MercLab!T55</f>
        <v>1248443.4550091589</v>
      </c>
      <c r="L19" s="83">
        <f>IF(ISNUMBER(K19/K$8*100),K19/K$8*100,0)</f>
        <v>59.384728493203845</v>
      </c>
      <c r="M19" s="83">
        <f>[1]MercLab!U55</f>
        <v>4.5534946376527632</v>
      </c>
      <c r="N19" s="85">
        <f>[1]MercLab!V55</f>
        <v>41554.189812511417</v>
      </c>
      <c r="O19" s="83">
        <f>IF(ISNUMBER(N19/N$8*100),N19/N$8*100,0)</f>
        <v>46.454421627238879</v>
      </c>
      <c r="P19" s="83">
        <f>[1]MercLab!W55</f>
        <v>4.8617657452925576</v>
      </c>
      <c r="Q19" s="84">
        <f t="shared" si="6"/>
        <v>3.2212609053449346</v>
      </c>
      <c r="R19" s="83">
        <f>[1]MercLab!X55</f>
        <v>2.7914805251598773</v>
      </c>
      <c r="S19" s="97" t="s">
        <v>62</v>
      </c>
      <c r="T19" s="60">
        <f>[1]MercLab!R87</f>
        <v>158934.69033819731</v>
      </c>
      <c r="U19" s="32">
        <f t="shared" si="3"/>
        <v>7.2515015938576513</v>
      </c>
      <c r="V19" s="32">
        <f>[1]MercLab!S87</f>
        <v>10.197735881202515</v>
      </c>
      <c r="W19" s="60">
        <f>[1]MercLab!T87</f>
        <v>147821.73472992261</v>
      </c>
      <c r="X19" s="32">
        <f t="shared" si="4"/>
        <v>7.0314386663723223</v>
      </c>
      <c r="Y19" s="32">
        <f>[1]MercLab!U87</f>
        <v>10.288041618073972</v>
      </c>
      <c r="Z19" s="60">
        <f>[1]MercLab!V87</f>
        <v>11112.955608274793</v>
      </c>
      <c r="AA19" s="32">
        <f t="shared" si="5"/>
        <v>12.423438591411335</v>
      </c>
      <c r="AB19" s="32">
        <f>[1]MercLab!W87</f>
        <v>9.0119259496463879</v>
      </c>
      <c r="AC19" s="32">
        <f t="shared" si="2"/>
        <v>6.9921523014437703</v>
      </c>
      <c r="AD19" s="32">
        <f>[1]MercLab!X87</f>
        <v>4.5989082671906152</v>
      </c>
      <c r="AE19" s="25"/>
    </row>
    <row r="20" spans="1:31">
      <c r="A20" s="253" t="s">
        <v>42</v>
      </c>
      <c r="B20" s="85">
        <f>[1]MercLab!N56</f>
        <v>731304.94432485499</v>
      </c>
      <c r="C20" s="83">
        <f>IF(ISNUMBER(B20/B$8*100),B20/B$8*100,0)</f>
        <v>18.565275040598561</v>
      </c>
      <c r="D20" s="83">
        <f>[1]MercLab!O56</f>
        <v>9.3572621794767326</v>
      </c>
      <c r="E20" s="85">
        <f>[1]MercLab!P56</f>
        <v>731304.94432485499</v>
      </c>
      <c r="F20" s="83">
        <f>IF(ISNUMBER(E20/E$8*100),E20/E$8*100,0)</f>
        <v>23.795911639787853</v>
      </c>
      <c r="G20" s="83">
        <f>[1]MercLab!Q56</f>
        <v>9.3572621794767326</v>
      </c>
      <c r="H20" s="85">
        <f>[1]MercLab!R56</f>
        <v>462542.71191024344</v>
      </c>
      <c r="I20" s="83">
        <f>IF(ISNUMBER(H20/H$8*100),H20/H$8*100,0)</f>
        <v>21.103820729804902</v>
      </c>
      <c r="J20" s="83">
        <f>[1]MercLab!S56</f>
        <v>9.8553999778941623</v>
      </c>
      <c r="K20" s="85">
        <f>[1]MercLab!T56</f>
        <v>429272.04177046556</v>
      </c>
      <c r="L20" s="83">
        <f>IF(ISNUMBER(K20/K$8*100),K20/K$8*100,0)</f>
        <v>20.419189630078471</v>
      </c>
      <c r="M20" s="83">
        <f>[1]MercLab!U56</f>
        <v>9.820507421566731</v>
      </c>
      <c r="N20" s="85">
        <f>[1]MercLab!V56</f>
        <v>33270.670139773516</v>
      </c>
      <c r="O20" s="83">
        <f>IF(ISNUMBER(N20/N$8*100),N20/N$8*100,0)</f>
        <v>37.194077070622491</v>
      </c>
      <c r="P20" s="83">
        <f>[1]MercLab!W56</f>
        <v>10.305287768645423</v>
      </c>
      <c r="Q20" s="84">
        <f t="shared" si="6"/>
        <v>7.1929941350431879</v>
      </c>
      <c r="R20" s="83">
        <f>[1]MercLab!X56</f>
        <v>4.4351769312892388</v>
      </c>
      <c r="S20" s="97" t="s">
        <v>63</v>
      </c>
      <c r="T20" s="60">
        <f>[1]MercLab!R88</f>
        <v>5661.4820874211782</v>
      </c>
      <c r="U20" s="32">
        <f t="shared" si="3"/>
        <v>0.25830890847789012</v>
      </c>
      <c r="V20" s="32">
        <f>[1]MercLab!S88</f>
        <v>7.2349629406523421</v>
      </c>
      <c r="W20" s="60">
        <f>[1]MercLab!T88</f>
        <v>5211.4428748981236</v>
      </c>
      <c r="X20" s="32">
        <f t="shared" si="4"/>
        <v>0.24789278116035804</v>
      </c>
      <c r="Y20" s="32">
        <f>[1]MercLab!U88</f>
        <v>7.3669655241634588</v>
      </c>
      <c r="Z20" s="60">
        <f>[1]MercLab!V88</f>
        <v>450.03921252305338</v>
      </c>
      <c r="AA20" s="32">
        <f t="shared" si="5"/>
        <v>0.50310958826688201</v>
      </c>
      <c r="AB20" s="32">
        <f>[1]MercLab!W88</f>
        <v>5.9472453874244326</v>
      </c>
      <c r="AC20" s="32">
        <f t="shared" si="2"/>
        <v>7.9491413303764</v>
      </c>
      <c r="AD20" s="32">
        <f>[1]MercLab!X88</f>
        <v>1.3947613420966571</v>
      </c>
      <c r="AE20" s="25"/>
    </row>
    <row r="21" spans="1:31">
      <c r="A21" s="253" t="s">
        <v>43</v>
      </c>
      <c r="B21" s="85">
        <f>[1]MercLab!N57</f>
        <v>180034.08467304436</v>
      </c>
      <c r="C21" s="83">
        <f>IF(ISNUMBER(B21/B$8*100),B21/B$8*100,0)</f>
        <v>4.5704358005170951</v>
      </c>
      <c r="D21" s="83">
        <f>[1]MercLab!O57</f>
        <v>14.923182814874156</v>
      </c>
      <c r="E21" s="85">
        <f>[1]MercLab!P57</f>
        <v>180034.08467304436</v>
      </c>
      <c r="F21" s="83">
        <f>IF(ISNUMBER(E21/E$8*100),E21/E$8*100,0)</f>
        <v>5.8581241714219932</v>
      </c>
      <c r="G21" s="83">
        <f>[1]MercLab!Q57</f>
        <v>14.923182814874156</v>
      </c>
      <c r="H21" s="85">
        <f>[1]MercLab!R57</f>
        <v>136376.1933077779</v>
      </c>
      <c r="I21" s="83">
        <f>IF(ISNUMBER(H21/H$8*100),H21/H$8*100,0)</f>
        <v>6.2222550723900527</v>
      </c>
      <c r="J21" s="83">
        <f>[1]MercLab!S57</f>
        <v>15.390195860582836</v>
      </c>
      <c r="K21" s="85">
        <f>[1]MercLab!T57</f>
        <v>127570.40569105693</v>
      </c>
      <c r="L21" s="83">
        <f>IF(ISNUMBER(K21/K$8*100),K21/K$8*100,0)</f>
        <v>6.0681433951493657</v>
      </c>
      <c r="M21" s="83">
        <f>[1]MercLab!U57</f>
        <v>15.387814936285976</v>
      </c>
      <c r="N21" s="85">
        <f>[1]MercLab!V57</f>
        <v>8805.7876167212071</v>
      </c>
      <c r="O21" s="83">
        <f>IF(ISNUMBER(N21/N$8*100),N21/N$8*100,0)</f>
        <v>9.844200369511741</v>
      </c>
      <c r="P21" s="83">
        <f>[1]MercLab!W57</f>
        <v>15.42468857056971</v>
      </c>
      <c r="Q21" s="84">
        <f t="shared" si="6"/>
        <v>6.4569829991133725</v>
      </c>
      <c r="R21" s="83">
        <f>[1]MercLab!X57</f>
        <v>4.6409800215711261</v>
      </c>
      <c r="S21" s="97" t="s">
        <v>105</v>
      </c>
      <c r="T21" s="60">
        <f>[1]MercLab!R89</f>
        <v>10005.552496943748</v>
      </c>
      <c r="U21" s="32">
        <f t="shared" si="3"/>
        <v>0.45651002763854476</v>
      </c>
      <c r="V21" s="32">
        <f>[1]MercLab!S89</f>
        <v>10.743679269654425</v>
      </c>
      <c r="W21" s="60">
        <f>[1]MercLab!T89</f>
        <v>0</v>
      </c>
      <c r="X21" s="32">
        <f t="shared" si="4"/>
        <v>0</v>
      </c>
      <c r="Y21" s="32">
        <f>[1]MercLab!U89</f>
        <v>0</v>
      </c>
      <c r="Z21" s="60">
        <f>[1]MercLab!V89</f>
        <v>10005.552496943748</v>
      </c>
      <c r="AA21" s="32">
        <f t="shared" si="5"/>
        <v>11.185446194562836</v>
      </c>
      <c r="AB21" s="32">
        <f>[1]MercLab!W89</f>
        <v>10.743679269654425</v>
      </c>
      <c r="AC21" s="32">
        <f t="shared" si="2"/>
        <v>100</v>
      </c>
      <c r="AD21" s="32">
        <f>[1]MercLab!X89</f>
        <v>6.0797198142081603</v>
      </c>
      <c r="AE21" s="25"/>
    </row>
    <row r="22" spans="1:31">
      <c r="A22" s="253" t="s">
        <v>49</v>
      </c>
      <c r="B22" s="85">
        <f>[1]MercLab!N58</f>
        <v>13278.56897143168</v>
      </c>
      <c r="C22" s="83">
        <f>IF(ISNUMBER(B22/B$8*100),B22/B$8*100,0)</f>
        <v>0.33709642880614743</v>
      </c>
      <c r="D22" s="83">
        <f>[1]MercLab!O58</f>
        <v>15</v>
      </c>
      <c r="E22" s="85">
        <f>[1]MercLab!P58</f>
        <v>13278.56897143168</v>
      </c>
      <c r="F22" s="83">
        <f>IF(ISNUMBER(E22/E$8*100),E22/E$8*100,0)</f>
        <v>0.43207099363826607</v>
      </c>
      <c r="G22" s="83">
        <f>[1]MercLab!Q58</f>
        <v>15</v>
      </c>
      <c r="H22" s="85">
        <f>[1]MercLab!R58</f>
        <v>11534.512265249521</v>
      </c>
      <c r="I22" s="83">
        <f>IF(ISNUMBER(H22/H$8*100),H22/H$8*100,0)</f>
        <v>0.52626984013272682</v>
      </c>
      <c r="J22" s="83">
        <f>[1]MercLab!S58</f>
        <v>15</v>
      </c>
      <c r="K22" s="85">
        <f>[1]MercLab!T58</f>
        <v>11299.928803250323</v>
      </c>
      <c r="L22" s="83">
        <f>IF(ISNUMBER(K22/K$8*100),K22/K$8*100,0)</f>
        <v>0.53750388235935864</v>
      </c>
      <c r="M22" s="83">
        <f>[1]MercLab!U58</f>
        <v>15</v>
      </c>
      <c r="N22" s="85">
        <f>[1]MercLab!V58</f>
        <v>234.58346199919828</v>
      </c>
      <c r="O22" s="83">
        <f>IF(ISNUMBER(N22/N$8*100),N22/N$8*100,0)</f>
        <v>0.26224645696754872</v>
      </c>
      <c r="P22" s="83">
        <f>[1]MercLab!W58</f>
        <v>0</v>
      </c>
      <c r="Q22" s="84">
        <f t="shared" si="6"/>
        <v>2.0337527639199546</v>
      </c>
      <c r="R22" s="83">
        <f>[1]MercLab!X58</f>
        <v>3.5</v>
      </c>
      <c r="S22" s="97"/>
      <c r="T22" s="8"/>
      <c r="U22" s="91"/>
      <c r="V22" s="91"/>
      <c r="W22" s="8"/>
      <c r="X22" s="91"/>
      <c r="Y22" s="91"/>
      <c r="Z22" s="8"/>
      <c r="AA22" s="91"/>
      <c r="AB22" s="91"/>
      <c r="AC22" s="91"/>
      <c r="AD22" s="91"/>
      <c r="AE22" s="25"/>
    </row>
    <row r="23" spans="1:31">
      <c r="A23" s="253"/>
      <c r="B23" s="95"/>
      <c r="C23" s="83"/>
      <c r="D23" s="83"/>
      <c r="E23" s="95"/>
      <c r="F23" s="83"/>
      <c r="G23" s="83"/>
      <c r="H23" s="95"/>
      <c r="I23" s="83"/>
      <c r="J23" s="83"/>
      <c r="K23" s="95"/>
      <c r="L23" s="83"/>
      <c r="M23" s="83"/>
      <c r="N23" s="95"/>
      <c r="O23" s="83"/>
      <c r="P23" s="83"/>
      <c r="Q23" s="83"/>
      <c r="R23" s="83"/>
      <c r="S23" s="49" t="s">
        <v>18</v>
      </c>
      <c r="T23" s="93"/>
      <c r="U23" s="58"/>
      <c r="V23" s="58"/>
      <c r="W23" s="93"/>
      <c r="X23" s="58"/>
      <c r="Y23" s="58"/>
      <c r="Z23" s="93"/>
      <c r="AA23" s="58"/>
      <c r="AB23" s="58"/>
      <c r="AC23" s="58"/>
      <c r="AD23" s="58"/>
      <c r="AE23" s="25"/>
    </row>
    <row r="24" spans="1:31">
      <c r="A24" s="256" t="s">
        <v>19</v>
      </c>
      <c r="B24" s="93"/>
      <c r="C24" s="81"/>
      <c r="D24" s="81"/>
      <c r="E24" s="93"/>
      <c r="F24" s="81"/>
      <c r="G24" s="81"/>
      <c r="H24" s="93"/>
      <c r="I24" s="81"/>
      <c r="J24" s="81"/>
      <c r="K24" s="93"/>
      <c r="L24" s="81"/>
      <c r="M24" s="81"/>
      <c r="N24" s="93"/>
      <c r="O24" s="81"/>
      <c r="P24" s="81"/>
      <c r="Q24" s="81"/>
      <c r="R24" s="81"/>
      <c r="S24" s="97" t="s">
        <v>78</v>
      </c>
      <c r="T24" s="26">
        <f>[1]MercLab!R91</f>
        <v>117019.57222583683</v>
      </c>
      <c r="U24" s="32">
        <f t="shared" ref="U24:U35" si="7">IF(ISNUMBER(T24/T$8*100),T24/T$8*100,0)</f>
        <v>5.3390962835270788</v>
      </c>
      <c r="V24" s="32">
        <f>[1]MercLab!S91</f>
        <v>12.667773960772458</v>
      </c>
      <c r="W24" s="26">
        <f>[1]MercLab!T91</f>
        <v>111503.04633849583</v>
      </c>
      <c r="X24" s="32">
        <f t="shared" ref="X24:X35" si="8">IF(ISNUMBER(W24/W$8*100),W24/W$8*100,0)</f>
        <v>5.3038670725604655</v>
      </c>
      <c r="Y24" s="32">
        <f>[1]MercLab!U91</f>
        <v>12.723377586455301</v>
      </c>
      <c r="Z24" s="26">
        <f>[1]MercLab!V91</f>
        <v>5516.5258873410403</v>
      </c>
      <c r="AA24" s="32">
        <f t="shared" ref="AA24:AA35" si="9">IF(ISNUMBER(Z24/Z$8*100),Z24/Z$8*100,0)</f>
        <v>6.1670560933655878</v>
      </c>
      <c r="AB24" s="32">
        <f>[1]MercLab!W91</f>
        <v>11.553698579199409</v>
      </c>
      <c r="AC24" s="32">
        <f t="shared" si="2"/>
        <v>4.7141907822861127</v>
      </c>
      <c r="AD24" s="32">
        <f>[1]MercLab!X91</f>
        <v>4.9021253411776513</v>
      </c>
      <c r="AE24" s="25"/>
    </row>
    <row r="25" spans="1:31" ht="12" customHeight="1">
      <c r="A25" s="253" t="s">
        <v>44</v>
      </c>
      <c r="B25" s="85">
        <f>[1]MercLab!N60</f>
        <v>231692.39122085809</v>
      </c>
      <c r="C25" s="83">
        <f t="shared" ref="C25:C33" si="10">IF(ISNUMBER(B25/B$8*100),B25/B$8*100,0)</f>
        <v>5.8818595460205758</v>
      </c>
      <c r="D25" s="83">
        <f>[1]MercLab!O60</f>
        <v>3.0105630783973991</v>
      </c>
      <c r="E25" s="85">
        <f>[1]MercLab!P60</f>
        <v>231692.39122085809</v>
      </c>
      <c r="F25" s="83">
        <f t="shared" ref="F25:F33" si="11">IF(ISNUMBER(E25/E$8*100),E25/E$8*100,0)</f>
        <v>7.5390323993948076</v>
      </c>
      <c r="G25" s="83">
        <f>[1]MercLab!Q60</f>
        <v>3.0105630783973991</v>
      </c>
      <c r="H25" s="85">
        <f>[1]MercLab!R60</f>
        <v>22112.243277188263</v>
      </c>
      <c r="I25" s="83">
        <f t="shared" ref="I25:I33" si="12">IF(ISNUMBER(H25/H$8*100),H25/H$8*100,0)</f>
        <v>1.0088858953768769</v>
      </c>
      <c r="J25" s="83">
        <f>[1]MercLab!S60</f>
        <v>2.9373206630273927</v>
      </c>
      <c r="K25" s="85">
        <f>[1]MercLab!T60</f>
        <v>22112.243277188263</v>
      </c>
      <c r="L25" s="83">
        <f t="shared" ref="L25:L33" si="13">IF(ISNUMBER(K25/K$8*100),K25/K$8*100,0)</f>
        <v>1.0518134066247025</v>
      </c>
      <c r="M25" s="83">
        <f>[1]MercLab!U60</f>
        <v>2.9373206630273927</v>
      </c>
      <c r="N25" s="85">
        <f>[1]MercLab!V60</f>
        <v>0</v>
      </c>
      <c r="O25" s="83">
        <f t="shared" ref="O25:O33" si="14">IF(ISNUMBER(N25/N$8*100),N25/N$8*100,0)</f>
        <v>0</v>
      </c>
      <c r="P25" s="83">
        <f>[1]MercLab!W60</f>
        <v>0</v>
      </c>
      <c r="Q25" s="84">
        <f t="shared" ref="Q25:Q33" si="15">IF(ISNUMBER(N25/H25*100),N25/H25*100,0)</f>
        <v>0</v>
      </c>
      <c r="R25" s="83">
        <f>[1]MercLab!X60</f>
        <v>0</v>
      </c>
      <c r="S25" s="97" t="s">
        <v>64</v>
      </c>
      <c r="T25" s="26">
        <f>[1]MercLab!R92</f>
        <v>65479.953956617486</v>
      </c>
      <c r="U25" s="32">
        <f t="shared" si="7"/>
        <v>2.9875667135459874</v>
      </c>
      <c r="V25" s="32">
        <f>[1]MercLab!S92</f>
        <v>10.59152060764843</v>
      </c>
      <c r="W25" s="26">
        <f>[1]MercLab!T92</f>
        <v>61678.422845682479</v>
      </c>
      <c r="X25" s="32">
        <f t="shared" si="8"/>
        <v>2.9338584618179637</v>
      </c>
      <c r="Y25" s="32">
        <f>[1]MercLab!U92</f>
        <v>10.428497778484228</v>
      </c>
      <c r="Z25" s="26">
        <f>[1]MercLab!V92</f>
        <v>3801.5311109350032</v>
      </c>
      <c r="AA25" s="32">
        <f t="shared" si="9"/>
        <v>4.2498224572115024</v>
      </c>
      <c r="AB25" s="32">
        <f>[1]MercLab!W92</f>
        <v>13.059023883080156</v>
      </c>
      <c r="AC25" s="32">
        <f t="shared" si="2"/>
        <v>5.8056410874290414</v>
      </c>
      <c r="AD25" s="32">
        <f>[1]MercLab!X92</f>
        <v>7.4419703568770457</v>
      </c>
      <c r="AE25" s="25"/>
    </row>
    <row r="26" spans="1:31">
      <c r="A26" s="253" t="s">
        <v>45</v>
      </c>
      <c r="B26" s="85">
        <f>[1]MercLab!N61</f>
        <v>336403.5120878772</v>
      </c>
      <c r="C26" s="83">
        <f t="shared" si="10"/>
        <v>8.5401087125160551</v>
      </c>
      <c r="D26" s="83">
        <f>[1]MercLab!O61</f>
        <v>5.0181415927993571</v>
      </c>
      <c r="E26" s="85">
        <f>[1]MercLab!P61</f>
        <v>336403.5120878772</v>
      </c>
      <c r="F26" s="83">
        <f t="shared" si="11"/>
        <v>10.946224705683782</v>
      </c>
      <c r="G26" s="83">
        <f>[1]MercLab!Q61</f>
        <v>5.0181415927993571</v>
      </c>
      <c r="H26" s="85">
        <f>[1]MercLab!R61</f>
        <v>107210.18604177872</v>
      </c>
      <c r="I26" s="83">
        <f t="shared" si="12"/>
        <v>4.8915364751737282</v>
      </c>
      <c r="J26" s="83">
        <f>[1]MercLab!S61</f>
        <v>4.8454175466964013</v>
      </c>
      <c r="K26" s="85">
        <f>[1]MercLab!T61</f>
        <v>106618.04763984814</v>
      </c>
      <c r="L26" s="83">
        <f t="shared" si="13"/>
        <v>5.0715022664133436</v>
      </c>
      <c r="M26" s="83">
        <f>[1]MercLab!U61</f>
        <v>4.8445191294396643</v>
      </c>
      <c r="N26" s="85">
        <f>[1]MercLab!V61</f>
        <v>592.13840193058218</v>
      </c>
      <c r="O26" s="83">
        <f t="shared" si="14"/>
        <v>0.66196566721848527</v>
      </c>
      <c r="P26" s="83">
        <f>[1]MercLab!W61</f>
        <v>5</v>
      </c>
      <c r="Q26" s="84">
        <f t="shared" si="15"/>
        <v>0.55231543176301534</v>
      </c>
      <c r="R26" s="83">
        <f>[1]MercLab!X61</f>
        <v>2.6158784849560992</v>
      </c>
      <c r="S26" s="97" t="s">
        <v>102</v>
      </c>
      <c r="T26" s="26">
        <f>[1]MercLab!R93</f>
        <v>34073.007387582278</v>
      </c>
      <c r="U26" s="32">
        <f t="shared" si="7"/>
        <v>1.5546037611600942</v>
      </c>
      <c r="V26" s="32">
        <f>[1]MercLab!S93</f>
        <v>10.377004919272773</v>
      </c>
      <c r="W26" s="26">
        <f>[1]MercLab!T93</f>
        <v>32147.995120194293</v>
      </c>
      <c r="X26" s="32">
        <f t="shared" si="8"/>
        <v>1.5291841646120643</v>
      </c>
      <c r="Y26" s="32">
        <f>[1]MercLab!U93</f>
        <v>10.336835071613223</v>
      </c>
      <c r="Z26" s="26">
        <f>[1]MercLab!V93</f>
        <v>1925.0122673879587</v>
      </c>
      <c r="AA26" s="32">
        <f t="shared" si="9"/>
        <v>2.1520172071775674</v>
      </c>
      <c r="AB26" s="32">
        <f>[1]MercLab!W93</f>
        <v>11.036423268857835</v>
      </c>
      <c r="AC26" s="32">
        <f t="shared" si="2"/>
        <v>5.6496693863586547</v>
      </c>
      <c r="AD26" s="32">
        <f>[1]MercLab!X93</f>
        <v>3.9771162110332932</v>
      </c>
      <c r="AE26" s="25"/>
    </row>
    <row r="27" spans="1:31">
      <c r="A27" s="253" t="s">
        <v>46</v>
      </c>
      <c r="B27" s="85">
        <f>[1]MercLab!N62</f>
        <v>438481.66306237539</v>
      </c>
      <c r="C27" s="83">
        <f t="shared" si="10"/>
        <v>11.131515981376898</v>
      </c>
      <c r="D27" s="83">
        <f>[1]MercLab!O62</f>
        <v>7.0297243256411823</v>
      </c>
      <c r="E27" s="85">
        <f>[1]MercLab!P62</f>
        <v>438481.66306237539</v>
      </c>
      <c r="F27" s="83">
        <f t="shared" si="11"/>
        <v>14.267742876444395</v>
      </c>
      <c r="G27" s="83">
        <f>[1]MercLab!Q62</f>
        <v>7.0297243256411823</v>
      </c>
      <c r="H27" s="85">
        <f>[1]MercLab!R62</f>
        <v>247167.49822958975</v>
      </c>
      <c r="I27" s="83">
        <f t="shared" si="12"/>
        <v>11.277182492681526</v>
      </c>
      <c r="J27" s="83">
        <f>[1]MercLab!S62</f>
        <v>6.1449392244588807</v>
      </c>
      <c r="K27" s="85">
        <f>[1]MercLab!T62</f>
        <v>236019.55581928353</v>
      </c>
      <c r="L27" s="83">
        <f t="shared" si="13"/>
        <v>11.226745741009069</v>
      </c>
      <c r="M27" s="83">
        <f>[1]MercLab!U62</f>
        <v>6.1180260301595037</v>
      </c>
      <c r="N27" s="85">
        <f>[1]MercLab!V62</f>
        <v>11147.942410306157</v>
      </c>
      <c r="O27" s="83">
        <f t="shared" si="14"/>
        <v>12.462551173326347</v>
      </c>
      <c r="P27" s="83">
        <f>[1]MercLab!W62</f>
        <v>6.7650797144835106</v>
      </c>
      <c r="Q27" s="84">
        <f t="shared" si="15"/>
        <v>4.5102784509114624</v>
      </c>
      <c r="R27" s="83">
        <f>[1]MercLab!X62</f>
        <v>2.3257801424790783</v>
      </c>
      <c r="S27" s="97" t="s">
        <v>66</v>
      </c>
      <c r="T27" s="26">
        <f>[1]MercLab!R94</f>
        <v>217733.82622246866</v>
      </c>
      <c r="U27" s="32">
        <f t="shared" si="7"/>
        <v>9.9342515125503397</v>
      </c>
      <c r="V27" s="32">
        <f>[1]MercLab!S94</f>
        <v>7.7440983989375072</v>
      </c>
      <c r="W27" s="26">
        <f>[1]MercLab!T94</f>
        <v>208419.25388422824</v>
      </c>
      <c r="X27" s="32">
        <f t="shared" si="8"/>
        <v>9.9138817661391112</v>
      </c>
      <c r="Y27" s="32">
        <f>[1]MercLab!U94</f>
        <v>7.6654658568645404</v>
      </c>
      <c r="Z27" s="26">
        <f>[1]MercLab!V94</f>
        <v>9314.5723382405977</v>
      </c>
      <c r="AA27" s="32">
        <f t="shared" si="9"/>
        <v>10.412982965866027</v>
      </c>
      <c r="AB27" s="32">
        <f>[1]MercLab!W94</f>
        <v>9.3789102705365277</v>
      </c>
      <c r="AC27" s="32">
        <f t="shared" si="2"/>
        <v>4.2779629145558076</v>
      </c>
      <c r="AD27" s="32">
        <f>[1]MercLab!X94</f>
        <v>4.1191357953517231</v>
      </c>
    </row>
    <row r="28" spans="1:31">
      <c r="A28" s="253" t="s">
        <v>47</v>
      </c>
      <c r="B28" s="85">
        <f>[1]MercLab!N63</f>
        <v>494369.47843360831</v>
      </c>
      <c r="C28" s="83">
        <f t="shared" si="10"/>
        <v>12.550312164606622</v>
      </c>
      <c r="D28" s="83">
        <f>[1]MercLab!O63</f>
        <v>7.9584358314336123</v>
      </c>
      <c r="E28" s="85">
        <f>[1]MercLab!P63</f>
        <v>494369.47843360831</v>
      </c>
      <c r="F28" s="83">
        <f t="shared" si="11"/>
        <v>16.08627497667846</v>
      </c>
      <c r="G28" s="83">
        <f>[1]MercLab!Q63</f>
        <v>7.9584358314336123</v>
      </c>
      <c r="H28" s="85">
        <f>[1]MercLab!R63</f>
        <v>403491.52887783846</v>
      </c>
      <c r="I28" s="83">
        <f t="shared" si="12"/>
        <v>18.409570991327563</v>
      </c>
      <c r="J28" s="83">
        <f>[1]MercLab!S63</f>
        <v>7.4663889114809434</v>
      </c>
      <c r="K28" s="85">
        <f>[1]MercLab!T63</f>
        <v>376030.04932133283</v>
      </c>
      <c r="L28" s="83">
        <f t="shared" si="13"/>
        <v>17.886626979088593</v>
      </c>
      <c r="M28" s="83">
        <f>[1]MercLab!U63</f>
        <v>7.3842097865333285</v>
      </c>
      <c r="N28" s="85">
        <f>[1]MercLab!V63</f>
        <v>27461.479556508824</v>
      </c>
      <c r="O28" s="83">
        <f t="shared" si="14"/>
        <v>30.699844121176039</v>
      </c>
      <c r="P28" s="83">
        <f>[1]MercLab!W63</f>
        <v>8.5323828157440254</v>
      </c>
      <c r="Q28" s="84">
        <f t="shared" si="15"/>
        <v>6.8059618582037418</v>
      </c>
      <c r="R28" s="83">
        <f>[1]MercLab!X63</f>
        <v>3.1201583945301903</v>
      </c>
      <c r="S28" s="97" t="s">
        <v>67</v>
      </c>
      <c r="T28" s="26">
        <f>[1]MercLab!R95</f>
        <v>1016833.2880646854</v>
      </c>
      <c r="U28" s="32">
        <f t="shared" si="7"/>
        <v>46.393699156542596</v>
      </c>
      <c r="V28" s="32">
        <f>[1]MercLab!S95</f>
        <v>4.8618689287253742</v>
      </c>
      <c r="W28" s="26">
        <f>[1]MercLab!T95</f>
        <v>1011938.3789436087</v>
      </c>
      <c r="X28" s="32">
        <f t="shared" si="8"/>
        <v>48.134888003380311</v>
      </c>
      <c r="Y28" s="32">
        <f>[1]MercLab!U95</f>
        <v>4.8559882638086167</v>
      </c>
      <c r="Z28" s="26">
        <f>[1]MercLab!V95</f>
        <v>4894.909121077173</v>
      </c>
      <c r="AA28" s="32">
        <f t="shared" si="9"/>
        <v>5.4721358583454345</v>
      </c>
      <c r="AB28" s="32">
        <f>[1]MercLab!W95</f>
        <v>6.3569269891916864</v>
      </c>
      <c r="AC28" s="32">
        <f t="shared" si="2"/>
        <v>0.48138757636402096</v>
      </c>
      <c r="AD28" s="32">
        <f>[1]MercLab!X95</f>
        <v>1.0178306433105653</v>
      </c>
    </row>
    <row r="29" spans="1:31">
      <c r="A29" s="253" t="s">
        <v>48</v>
      </c>
      <c r="B29" s="85">
        <f>[1]MercLab!N64</f>
        <v>273263.86366619624</v>
      </c>
      <c r="C29" s="83">
        <f t="shared" si="10"/>
        <v>6.9372138490095754</v>
      </c>
      <c r="D29" s="83">
        <f>[1]MercLab!O64</f>
        <v>7.7950729348649643</v>
      </c>
      <c r="E29" s="85">
        <f>[1]MercLab!P64</f>
        <v>273263.86366619624</v>
      </c>
      <c r="F29" s="83">
        <f t="shared" si="11"/>
        <v>8.8917254075877246</v>
      </c>
      <c r="G29" s="83">
        <f>[1]MercLab!Q64</f>
        <v>7.7950729348649643</v>
      </c>
      <c r="H29" s="85">
        <f>[1]MercLab!R64</f>
        <v>249163.81432651353</v>
      </c>
      <c r="I29" s="83">
        <f t="shared" si="12"/>
        <v>11.368265750388716</v>
      </c>
      <c r="J29" s="83">
        <f>[1]MercLab!S64</f>
        <v>7.7130591432538624</v>
      </c>
      <c r="K29" s="85">
        <f>[1]MercLab!T64</f>
        <v>234407.30518257202</v>
      </c>
      <c r="L29" s="83">
        <f t="shared" si="13"/>
        <v>11.150055790863584</v>
      </c>
      <c r="M29" s="83">
        <f>[1]MercLab!U64</f>
        <v>7.5599366349055233</v>
      </c>
      <c r="N29" s="85">
        <f>[1]MercLab!V64</f>
        <v>14756.509143941819</v>
      </c>
      <c r="O29" s="83">
        <f t="shared" si="14"/>
        <v>16.496654142742607</v>
      </c>
      <c r="P29" s="83">
        <f>[1]MercLab!W64</f>
        <v>9.9901784534773785</v>
      </c>
      <c r="Q29" s="84">
        <f t="shared" si="15"/>
        <v>5.9224126038640348</v>
      </c>
      <c r="R29" s="83">
        <f>[1]MercLab!X64</f>
        <v>3.4784446218955294</v>
      </c>
      <c r="S29" s="97" t="s">
        <v>68</v>
      </c>
      <c r="T29" s="26">
        <f>[1]MercLab!R96</f>
        <v>86734.657901487109</v>
      </c>
      <c r="U29" s="32">
        <f t="shared" si="7"/>
        <v>3.9573268030848054</v>
      </c>
      <c r="V29" s="32">
        <f>[1]MercLab!S96</f>
        <v>6.8581362727375828</v>
      </c>
      <c r="W29" s="26">
        <f>[1]MercLab!T96</f>
        <v>84098.57272532428</v>
      </c>
      <c r="X29" s="32">
        <f t="shared" si="8"/>
        <v>4.0003180664059004</v>
      </c>
      <c r="Y29" s="32">
        <f>[1]MercLab!U96</f>
        <v>6.8878847939810761</v>
      </c>
      <c r="Z29" s="26">
        <f>[1]MercLab!V96</f>
        <v>2636.0851761627946</v>
      </c>
      <c r="AA29" s="32">
        <f t="shared" si="9"/>
        <v>2.9469426012466813</v>
      </c>
      <c r="AB29" s="32">
        <f>[1]MercLab!W96</f>
        <v>5.9447577736020358</v>
      </c>
      <c r="AC29" s="32">
        <f t="shared" si="2"/>
        <v>3.0392524049115983</v>
      </c>
      <c r="AD29" s="32">
        <f>[1]MercLab!X96</f>
        <v>4.1198576818141674</v>
      </c>
    </row>
    <row r="30" spans="1:31">
      <c r="A30" s="253" t="s">
        <v>50</v>
      </c>
      <c r="B30" s="85">
        <f>[1]MercLab!N65</f>
        <v>250947.14950403359</v>
      </c>
      <c r="C30" s="83">
        <f t="shared" si="10"/>
        <v>6.3706705217174715</v>
      </c>
      <c r="D30" s="83">
        <f>[1]MercLab!O65</f>
        <v>7.4098385505495203</v>
      </c>
      <c r="E30" s="85">
        <f>[1]MercLab!P65</f>
        <v>250947.14950403359</v>
      </c>
      <c r="F30" s="83">
        <f t="shared" si="11"/>
        <v>8.1655624540697644</v>
      </c>
      <c r="G30" s="83">
        <f>[1]MercLab!Q65</f>
        <v>7.4098385505495203</v>
      </c>
      <c r="H30" s="85">
        <f>[1]MercLab!R65</f>
        <v>243036.68171193698</v>
      </c>
      <c r="I30" s="83">
        <f t="shared" si="12"/>
        <v>11.088711225030945</v>
      </c>
      <c r="J30" s="83">
        <f>[1]MercLab!S65</f>
        <v>7.4294166299924385</v>
      </c>
      <c r="K30" s="85">
        <f>[1]MercLab!T65</f>
        <v>235391.18045823832</v>
      </c>
      <c r="L30" s="83">
        <f t="shared" si="13"/>
        <v>11.196855800813726</v>
      </c>
      <c r="M30" s="83">
        <f>[1]MercLab!U65</f>
        <v>7.3886396546167665</v>
      </c>
      <c r="N30" s="85">
        <f>[1]MercLab!V65</f>
        <v>7645.5012536987342</v>
      </c>
      <c r="O30" s="83">
        <f t="shared" si="14"/>
        <v>8.5470885220813102</v>
      </c>
      <c r="P30" s="83">
        <f>[1]MercLab!W65</f>
        <v>8.6486098358020822</v>
      </c>
      <c r="Q30" s="84">
        <f t="shared" si="15"/>
        <v>3.1458219392415354</v>
      </c>
      <c r="R30" s="83">
        <f>[1]MercLab!X65</f>
        <v>4.5789623263110588</v>
      </c>
      <c r="S30" s="97" t="s">
        <v>80</v>
      </c>
      <c r="T30" s="26">
        <f>[1]MercLab!R97</f>
        <v>374801.94804647728</v>
      </c>
      <c r="U30" s="32">
        <f t="shared" si="7"/>
        <v>17.100589668980444</v>
      </c>
      <c r="V30" s="32">
        <f>[1]MercLab!S97</f>
        <v>6.8199285204280677</v>
      </c>
      <c r="W30" s="26">
        <f>[1]MercLab!T97</f>
        <v>346099.93964350945</v>
      </c>
      <c r="X30" s="32">
        <f t="shared" si="8"/>
        <v>16.462941004479266</v>
      </c>
      <c r="Y30" s="32">
        <f>[1]MercLab!U97</f>
        <v>6.888248610736122</v>
      </c>
      <c r="Z30" s="26">
        <f>[1]MercLab!V97</f>
        <v>28702.008402971423</v>
      </c>
      <c r="AA30" s="32">
        <f t="shared" si="9"/>
        <v>32.086660958042259</v>
      </c>
      <c r="AB30" s="32">
        <f>[1]MercLab!W97</f>
        <v>5.9957102332821437</v>
      </c>
      <c r="AC30" s="32">
        <f t="shared" si="2"/>
        <v>7.6579133466542801</v>
      </c>
      <c r="AD30" s="32">
        <f>[1]MercLab!X97</f>
        <v>2.2470215846964439</v>
      </c>
    </row>
    <row r="31" spans="1:31">
      <c r="A31" s="253" t="s">
        <v>51</v>
      </c>
      <c r="B31" s="85">
        <f>[1]MercLab!N66</f>
        <v>305271.49750720337</v>
      </c>
      <c r="C31" s="83">
        <f t="shared" si="10"/>
        <v>7.7497757361791821</v>
      </c>
      <c r="D31" s="83">
        <f>[1]MercLab!O66</f>
        <v>6.7125159679795026</v>
      </c>
      <c r="E31" s="85">
        <f>[1]MercLab!P66</f>
        <v>305271.49750720337</v>
      </c>
      <c r="F31" s="83">
        <f t="shared" si="11"/>
        <v>9.9332209322521319</v>
      </c>
      <c r="G31" s="83">
        <f>[1]MercLab!Q66</f>
        <v>6.7125159679795026</v>
      </c>
      <c r="H31" s="85">
        <f>[1]MercLab!R66</f>
        <v>297515.53413640201</v>
      </c>
      <c r="I31" s="83">
        <f t="shared" si="12"/>
        <v>13.574345320060225</v>
      </c>
      <c r="J31" s="83">
        <f>[1]MercLab!S66</f>
        <v>6.7148180938824789</v>
      </c>
      <c r="K31" s="85">
        <f>[1]MercLab!T66</f>
        <v>286410.25550724106</v>
      </c>
      <c r="L31" s="83">
        <f t="shared" si="13"/>
        <v>13.623680906590899</v>
      </c>
      <c r="M31" s="83">
        <f>[1]MercLab!U66</f>
        <v>6.6772221127391225</v>
      </c>
      <c r="N31" s="85">
        <f>[1]MercLab!V66</f>
        <v>11105.278629162252</v>
      </c>
      <c r="O31" s="83">
        <f t="shared" si="14"/>
        <v>12.414856313038769</v>
      </c>
      <c r="P31" s="83">
        <f>[1]MercLab!W66</f>
        <v>7.6446003227330541</v>
      </c>
      <c r="Q31" s="84">
        <f t="shared" si="15"/>
        <v>3.7326718624617472</v>
      </c>
      <c r="R31" s="83">
        <f>[1]MercLab!X66</f>
        <v>4.3229722640597243</v>
      </c>
      <c r="S31" s="97" t="s">
        <v>69</v>
      </c>
      <c r="T31" s="26">
        <f>[1]MercLab!R98</f>
        <v>46534.642231452999</v>
      </c>
      <c r="U31" s="32">
        <f t="shared" si="7"/>
        <v>2.1231741893033247</v>
      </c>
      <c r="V31" s="32">
        <f>[1]MercLab!S98</f>
        <v>6.3493978279686072</v>
      </c>
      <c r="W31" s="26">
        <f>[1]MercLab!T98</f>
        <v>43738.07846136127</v>
      </c>
      <c r="X31" s="32">
        <f t="shared" si="8"/>
        <v>2.0804898322153731</v>
      </c>
      <c r="Y31" s="32">
        <f>[1]MercLab!U98</f>
        <v>6.2768453556000354</v>
      </c>
      <c r="Z31" s="26">
        <f>[1]MercLab!V98</f>
        <v>2796.5637700916905</v>
      </c>
      <c r="AA31" s="32">
        <f t="shared" si="9"/>
        <v>3.1263454556436838</v>
      </c>
      <c r="AB31" s="32">
        <f>[1]MercLab!W98</f>
        <v>7.4332183527459375</v>
      </c>
      <c r="AC31" s="32">
        <f t="shared" si="2"/>
        <v>6.0096384886386405</v>
      </c>
      <c r="AD31" s="32">
        <f>[1]MercLab!X98</f>
        <v>2.3557982323823801</v>
      </c>
    </row>
    <row r="32" spans="1:31">
      <c r="A32" s="253" t="s">
        <v>52</v>
      </c>
      <c r="B32" s="85">
        <f>[1]MercLab!N67</f>
        <v>415179.56819552742</v>
      </c>
      <c r="C32" s="83">
        <f t="shared" si="10"/>
        <v>10.539957284034109</v>
      </c>
      <c r="D32" s="83">
        <f>[1]MercLab!O67</f>
        <v>6.2638253845733125</v>
      </c>
      <c r="E32" s="85">
        <f>[1]MercLab!P67</f>
        <v>415179.56819552742</v>
      </c>
      <c r="F32" s="83">
        <f t="shared" si="11"/>
        <v>13.509516647049239</v>
      </c>
      <c r="G32" s="83">
        <f>[1]MercLab!Q67</f>
        <v>6.2638253845733125</v>
      </c>
      <c r="H32" s="85">
        <f>[1]MercLab!R67</f>
        <v>395557.41348440351</v>
      </c>
      <c r="I32" s="83">
        <f t="shared" si="12"/>
        <v>18.047571667586997</v>
      </c>
      <c r="J32" s="83">
        <f>[1]MercLab!S67</f>
        <v>6.280727383065714</v>
      </c>
      <c r="K32" s="85">
        <f>[1]MercLab!T67</f>
        <v>382074.02614101424</v>
      </c>
      <c r="L32" s="83">
        <f t="shared" si="13"/>
        <v>18.17412091484988</v>
      </c>
      <c r="M32" s="83">
        <f>[1]MercLab!U67</f>
        <v>6.2401294276010484</v>
      </c>
      <c r="N32" s="85">
        <f>[1]MercLab!V67</f>
        <v>13483.387343390961</v>
      </c>
      <c r="O32" s="83">
        <f t="shared" si="14"/>
        <v>15.073400863772116</v>
      </c>
      <c r="P32" s="83">
        <f>[1]MercLab!W67</f>
        <v>7.2630912192741537</v>
      </c>
      <c r="Q32" s="84">
        <f t="shared" si="15"/>
        <v>3.4087055086688696</v>
      </c>
      <c r="R32" s="83">
        <f>[1]MercLab!X67</f>
        <v>4.7321171377429057</v>
      </c>
      <c r="S32" s="97" t="s">
        <v>70</v>
      </c>
      <c r="T32" s="26">
        <f>[1]MercLab!R99</f>
        <v>60260.568609430178</v>
      </c>
      <c r="U32" s="32">
        <f t="shared" si="7"/>
        <v>2.7494287646592568</v>
      </c>
      <c r="V32" s="32">
        <f>[1]MercLab!S99</f>
        <v>7.0046931727285049</v>
      </c>
      <c r="W32" s="26">
        <f>[1]MercLab!T99</f>
        <v>50927.185111742612</v>
      </c>
      <c r="X32" s="32">
        <f t="shared" si="8"/>
        <v>2.4224541757574283</v>
      </c>
      <c r="Y32" s="32">
        <f>[1]MercLab!U99</f>
        <v>6.9675318823482142</v>
      </c>
      <c r="Z32" s="26">
        <f>[1]MercLab!V99</f>
        <v>9333.3834976875169</v>
      </c>
      <c r="AA32" s="32">
        <f t="shared" si="9"/>
        <v>10.434012410458431</v>
      </c>
      <c r="AB32" s="32">
        <f>[1]MercLab!W99</f>
        <v>7.2129412869309517</v>
      </c>
      <c r="AC32" s="32">
        <f t="shared" si="2"/>
        <v>15.488376085828929</v>
      </c>
      <c r="AD32" s="32">
        <f>[1]MercLab!X99</f>
        <v>2.7051838022984325</v>
      </c>
    </row>
    <row r="33" spans="1:30">
      <c r="A33" s="253" t="s">
        <v>104</v>
      </c>
      <c r="B33" s="85">
        <f>[1]MercLab!N68</f>
        <v>327628.64672118396</v>
      </c>
      <c r="C33" s="83">
        <f t="shared" si="10"/>
        <v>8.3173455680287987</v>
      </c>
      <c r="D33" s="83">
        <f>[1]MercLab!O68</f>
        <v>4.8629598676189305</v>
      </c>
      <c r="E33" s="85">
        <f>[1]MercLab!P68</f>
        <v>327628.64672118396</v>
      </c>
      <c r="F33" s="83">
        <f t="shared" si="11"/>
        <v>10.660699600818482</v>
      </c>
      <c r="G33" s="83">
        <f>[1]MercLab!Q68</f>
        <v>4.8629598676189305</v>
      </c>
      <c r="H33" s="85">
        <f>[1]MercLab!R68</f>
        <v>226493.77818529203</v>
      </c>
      <c r="I33" s="83">
        <f t="shared" si="12"/>
        <v>10.333930182357163</v>
      </c>
      <c r="J33" s="83">
        <f>[1]MercLab!S68</f>
        <v>4.7695257361931827</v>
      </c>
      <c r="K33" s="85">
        <f>[1]MercLab!T68</f>
        <v>223234.48726137119</v>
      </c>
      <c r="L33" s="83">
        <f t="shared" si="13"/>
        <v>10.618598193731446</v>
      </c>
      <c r="M33" s="83">
        <f>[1]MercLab!U68</f>
        <v>4.7841294950589477</v>
      </c>
      <c r="N33" s="85">
        <f>[1]MercLab!V68</f>
        <v>3259.2909239208275</v>
      </c>
      <c r="O33" s="83">
        <f t="shared" si="14"/>
        <v>3.6436391966439921</v>
      </c>
      <c r="P33" s="83">
        <f>[1]MercLab!W68</f>
        <v>3.9422476072807493</v>
      </c>
      <c r="Q33" s="84">
        <f t="shared" si="15"/>
        <v>1.4390200693523856</v>
      </c>
      <c r="R33" s="83">
        <f>[1]MercLab!X68</f>
        <v>2.997474609563834</v>
      </c>
      <c r="S33" s="97" t="s">
        <v>79</v>
      </c>
      <c r="T33" s="26">
        <f>[1]MercLab!R100</f>
        <v>128279.32736736958</v>
      </c>
      <c r="U33" s="32">
        <f t="shared" si="7"/>
        <v>5.8528301460433623</v>
      </c>
      <c r="V33" s="32">
        <f>[1]MercLab!S100</f>
        <v>6.4041297991652222</v>
      </c>
      <c r="W33" s="26">
        <f>[1]MercLab!T100</f>
        <v>119131.64727757966</v>
      </c>
      <c r="X33" s="32">
        <f t="shared" si="8"/>
        <v>5.6667368475052751</v>
      </c>
      <c r="Y33" s="32">
        <f>[1]MercLab!U100</f>
        <v>6.2776799202344655</v>
      </c>
      <c r="Z33" s="26">
        <f>[1]MercLab!V100</f>
        <v>9147.6800897898811</v>
      </c>
      <c r="AA33" s="32">
        <f t="shared" si="9"/>
        <v>10.226410133840478</v>
      </c>
      <c r="AB33" s="32">
        <f>[1]MercLab!W100</f>
        <v>7.9463258665986176</v>
      </c>
      <c r="AC33" s="32">
        <f t="shared" si="2"/>
        <v>7.1310633424141079</v>
      </c>
      <c r="AD33" s="32">
        <f>[1]MercLab!X100</f>
        <v>4.2866954599973459</v>
      </c>
    </row>
    <row r="34" spans="1:30">
      <c r="A34" s="253"/>
      <c r="B34" s="95"/>
      <c r="C34" s="88"/>
      <c r="D34" s="88"/>
      <c r="E34" s="95"/>
      <c r="F34" s="88"/>
      <c r="G34" s="88"/>
      <c r="H34" s="95"/>
      <c r="I34" s="88"/>
      <c r="J34" s="88"/>
      <c r="K34" s="95"/>
      <c r="L34" s="88"/>
      <c r="M34" s="88"/>
      <c r="N34" s="95"/>
      <c r="O34" s="88"/>
      <c r="P34" s="88"/>
      <c r="Q34" s="88"/>
      <c r="R34" s="88"/>
      <c r="S34" s="97" t="s">
        <v>63</v>
      </c>
      <c r="T34" s="26">
        <f>[1]MercLab!R101</f>
        <v>33992.333760533744</v>
      </c>
      <c r="U34" s="32">
        <f t="shared" si="7"/>
        <v>1.5509229729452627</v>
      </c>
      <c r="V34" s="32">
        <f>[1]MercLab!S101</f>
        <v>7.1552992416097139</v>
      </c>
      <c r="W34" s="26">
        <f>[1]MercLab!T101</f>
        <v>32614.630256302415</v>
      </c>
      <c r="X34" s="32">
        <f t="shared" si="8"/>
        <v>1.5513806051092167</v>
      </c>
      <c r="Y34" s="32">
        <f>[1]MercLab!U101</f>
        <v>7.1381702245994711</v>
      </c>
      <c r="Z34" s="26">
        <f>[1]MercLab!V101</f>
        <v>1377.7035042313273</v>
      </c>
      <c r="AA34" s="32">
        <f t="shared" si="9"/>
        <v>1.5401676642391635</v>
      </c>
      <c r="AB34" s="32">
        <f>[1]MercLab!W101</f>
        <v>7.5627662263008428</v>
      </c>
      <c r="AC34" s="32">
        <f t="shared" si="2"/>
        <v>4.0529829870960139</v>
      </c>
      <c r="AD34" s="32">
        <f>[1]MercLab!X101</f>
        <v>2.9551615522355172</v>
      </c>
    </row>
    <row r="35" spans="1:30">
      <c r="A35" s="256" t="s">
        <v>15</v>
      </c>
      <c r="B35" s="93"/>
      <c r="C35" s="81"/>
      <c r="D35" s="81"/>
      <c r="E35" s="93"/>
      <c r="F35" s="81"/>
      <c r="G35" s="81"/>
      <c r="H35" s="93"/>
      <c r="I35" s="81"/>
      <c r="J35" s="81"/>
      <c r="K35" s="93"/>
      <c r="L35" s="81"/>
      <c r="M35" s="81"/>
      <c r="N35" s="93"/>
      <c r="O35" s="81"/>
      <c r="P35" s="81"/>
      <c r="Q35" s="81"/>
      <c r="R35" s="81"/>
      <c r="S35" s="97" t="s">
        <v>105</v>
      </c>
      <c r="T35" s="26">
        <f>[1]MercLab!R102</f>
        <v>10005.552496943748</v>
      </c>
      <c r="U35" s="32">
        <f t="shared" si="7"/>
        <v>0.45651002763854476</v>
      </c>
      <c r="V35" s="32">
        <f>[1]MercLab!S102</f>
        <v>10.743679269654425</v>
      </c>
      <c r="W35" s="26">
        <f>[1]MercLab!T102</f>
        <v>0</v>
      </c>
      <c r="X35" s="32">
        <f t="shared" si="8"/>
        <v>0</v>
      </c>
      <c r="Y35" s="32">
        <f>[1]MercLab!U102</f>
        <v>0</v>
      </c>
      <c r="Z35" s="26">
        <f>[1]MercLab!V102</f>
        <v>10005.552496943748</v>
      </c>
      <c r="AA35" s="32">
        <f t="shared" si="9"/>
        <v>11.185446194562836</v>
      </c>
      <c r="AB35" s="32">
        <f>[1]MercLab!W102</f>
        <v>10.743679269654425</v>
      </c>
      <c r="AC35" s="32">
        <f t="shared" si="2"/>
        <v>100</v>
      </c>
      <c r="AD35" s="32">
        <f>[1]MercLab!X102</f>
        <v>6.0797198142081603</v>
      </c>
    </row>
    <row r="36" spans="1:30">
      <c r="A36" s="253" t="s">
        <v>41</v>
      </c>
      <c r="B36" s="102">
        <f>[1]MercLab!N73</f>
        <v>1104303.9583529285</v>
      </c>
      <c r="C36" s="103">
        <f>IF(ISNUMBER(B36/B$8*100),B36/B$8*100,0)</f>
        <v>28.034415566779892</v>
      </c>
      <c r="D36" s="103">
        <f>[1]MercLab!O73</f>
        <v>4.8902134406086155</v>
      </c>
      <c r="E36" s="102">
        <f>[1]MercLab!P73</f>
        <v>1094827.5895218733</v>
      </c>
      <c r="F36" s="103">
        <f>IF(ISNUMBER(E36/E$8*100),E36/E$8*100,0)</f>
        <v>35.624565078137366</v>
      </c>
      <c r="G36" s="103">
        <f>[1]MercLab!Q73</f>
        <v>4.9237602265684597</v>
      </c>
      <c r="H36" s="85">
        <f>[1]MercLab!R73</f>
        <v>1066301.2342531369</v>
      </c>
      <c r="I36" s="83">
        <f>IF(ISNUMBER(H36/H$8*100),H36/H$8*100,0)</f>
        <v>48.650707301631037</v>
      </c>
      <c r="J36" s="83">
        <f>[1]MercLab!S73</f>
        <v>4.9115165851092213</v>
      </c>
      <c r="K36" s="85">
        <f>[1]MercLab!T73</f>
        <v>1056001.1648666549</v>
      </c>
      <c r="L36" s="83">
        <f>IF(ISNUMBER(K36/K$8*100),K36/K$8*100,0)</f>
        <v>50.230823200281208</v>
      </c>
      <c r="M36" s="83">
        <f>[1]MercLab!U73</f>
        <v>4.8966108945007916</v>
      </c>
      <c r="N36" s="85">
        <f>[1]MercLab!V73</f>
        <v>10300.069386479421</v>
      </c>
      <c r="O36" s="83">
        <f>IF(ISNUMBER(N36/N$8*100),N36/N$8*100,0)</f>
        <v>11.514693662136221</v>
      </c>
      <c r="P36" s="83">
        <f>[1]MercLab!W73</f>
        <v>6.54067471484609</v>
      </c>
      <c r="Q36" s="84">
        <f t="shared" ref="Q36:Q40" si="16">IF(ISNUMBER(N36/H36*100),N36/H36*100,0)</f>
        <v>0.96596243684307825</v>
      </c>
      <c r="R36" s="83">
        <f>[1]MercLab!X73</f>
        <v>1.5254672394027882</v>
      </c>
      <c r="S36" s="262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263"/>
    </row>
    <row r="37" spans="1:30">
      <c r="A37" s="253" t="s">
        <v>42</v>
      </c>
      <c r="B37" s="102">
        <f>[1]MercLab!N74</f>
        <v>230446.84172418795</v>
      </c>
      <c r="C37" s="103">
        <f>IF(ISNUMBER(B37/B$8*100),B37/B$8*100,0)</f>
        <v>5.8502394001952132</v>
      </c>
      <c r="D37" s="103">
        <f>[1]MercLab!O74</f>
        <v>7.6040956241390187</v>
      </c>
      <c r="E37" s="102">
        <f>[1]MercLab!P74</f>
        <v>230212.25826218879</v>
      </c>
      <c r="F37" s="103">
        <f>IF(ISNUMBER(E37/E$8*100),E37/E$8*100,0)</f>
        <v>7.4908703934177412</v>
      </c>
      <c r="G37" s="103">
        <f>[1]MercLab!Q74</f>
        <v>7.6100932356788897</v>
      </c>
      <c r="H37" s="85">
        <f>[1]MercLab!R74</f>
        <v>220365.72972315049</v>
      </c>
      <c r="I37" s="83">
        <f>IF(ISNUMBER(H37/H$8*100),H37/H$8*100,0)</f>
        <v>10.054333870841422</v>
      </c>
      <c r="J37" s="83">
        <f>[1]MercLab!S74</f>
        <v>7.6413080966681788</v>
      </c>
      <c r="K37" s="85">
        <f>[1]MercLab!T74</f>
        <v>207193.24155638579</v>
      </c>
      <c r="L37" s="83">
        <f>IF(ISNUMBER(K37/K$8*100),K37/K$8*100,0)</f>
        <v>9.8555640194072733</v>
      </c>
      <c r="M37" s="83">
        <f>[1]MercLab!U74</f>
        <v>7.6296941385256813</v>
      </c>
      <c r="N37" s="85">
        <f>[1]MercLab!V74</f>
        <v>13172.488166764757</v>
      </c>
      <c r="O37" s="83">
        <f>IF(ISNUMBER(N37/N$8*100),N37/N$8*100,0)</f>
        <v>14.725839246045505</v>
      </c>
      <c r="P37" s="83">
        <f>[1]MercLab!W74</f>
        <v>7.8193755682705159</v>
      </c>
      <c r="Q37" s="84">
        <f t="shared" si="16"/>
        <v>5.9775574828779394</v>
      </c>
      <c r="R37" s="83">
        <f>[1]MercLab!X74</f>
        <v>3.1158897967372199</v>
      </c>
      <c r="S37" s="2" t="str">
        <f>A42</f>
        <v>Fuente: Instituto Nacional de Estadística (INE). XL Encuesta Permanente de Hogares de Propósitos Múltiples, Septiembre 2010.</v>
      </c>
    </row>
    <row r="38" spans="1:30">
      <c r="A38" s="253" t="s">
        <v>53</v>
      </c>
      <c r="B38" s="102">
        <f>[1]MercLab!N75</f>
        <v>937447.35586156358</v>
      </c>
      <c r="C38" s="103">
        <f>IF(ISNUMBER(B38/B$8*100),B38/B$8*100,0)</f>
        <v>23.798509954994561</v>
      </c>
      <c r="D38" s="103">
        <f>[1]MercLab!O75</f>
        <v>8.0359763239246416</v>
      </c>
      <c r="E38" s="102">
        <f>[1]MercLab!P75</f>
        <v>935622.68570494012</v>
      </c>
      <c r="F38" s="103">
        <f>IF(ISNUMBER(E38/E$8*100),E38/E$8*100,0)</f>
        <v>30.444201054554615</v>
      </c>
      <c r="G38" s="103">
        <f>[1]MercLab!Q75</f>
        <v>8.0496842127439461</v>
      </c>
      <c r="H38" s="85">
        <f>[1]MercLab!R75</f>
        <v>889414.67971020332</v>
      </c>
      <c r="I38" s="83">
        <f>IF(ISNUMBER(H38/H$8*100),H38/H$8*100,0)</f>
        <v>40.58013989139085</v>
      </c>
      <c r="J38" s="83">
        <f>[1]MercLab!S75</f>
        <v>8.0752567930731924</v>
      </c>
      <c r="K38" s="85">
        <f>[1]MercLab!T75</f>
        <v>833891.30131006567</v>
      </c>
      <c r="L38" s="83">
        <f>IF(ISNUMBER(K38/K$8*100),K38/K$8*100,0)</f>
        <v>39.665719999132357</v>
      </c>
      <c r="M38" s="83">
        <f>[1]MercLab!U75</f>
        <v>8.0822977392311905</v>
      </c>
      <c r="N38" s="85">
        <f>[1]MercLab!V75</f>
        <v>55523.378400149297</v>
      </c>
      <c r="O38" s="83">
        <f>IF(ISNUMBER(N38/N$8*100),N38/N$8*100,0)</f>
        <v>62.07091130898835</v>
      </c>
      <c r="P38" s="83">
        <f>[1]MercLab!W75</f>
        <v>7.9715912203011952</v>
      </c>
      <c r="Q38" s="84">
        <f t="shared" si="16"/>
        <v>6.2426874287976002</v>
      </c>
      <c r="R38" s="83">
        <f>[1]MercLab!X75</f>
        <v>3.5898661244303351</v>
      </c>
      <c r="S38" s="15" t="str">
        <f>A43</f>
        <v>El salario mínimo en el área urbana es Lps. 5,500 y en la área rural es Lps. 4,055 (Promedio de salarios mínimos por rama)</v>
      </c>
    </row>
    <row r="39" spans="1:30">
      <c r="A39" s="253" t="s">
        <v>49</v>
      </c>
      <c r="B39" s="102">
        <f>[1]MercLab!N76</f>
        <v>6612.9670575743412</v>
      </c>
      <c r="C39" s="103">
        <f>IF(ISNUMBER(B39/B$8*100),B39/B$8*100,0)</f>
        <v>0.16788010693901276</v>
      </c>
      <c r="D39" s="103">
        <f>[1]MercLab!O76</f>
        <v>6.737259036327468</v>
      </c>
      <c r="E39" s="102">
        <f>[1]MercLab!P76</f>
        <v>6612.9670575743412</v>
      </c>
      <c r="F39" s="103">
        <f>IF(ISNUMBER(E39/E$8*100),E39/E$8*100,0)</f>
        <v>0.21517915474254593</v>
      </c>
      <c r="G39" s="103">
        <f>[1]MercLab!Q76</f>
        <v>6.737259036327468</v>
      </c>
      <c r="H39" s="85">
        <f>[1]MercLab!R76</f>
        <v>5661.4820874211782</v>
      </c>
      <c r="I39" s="83">
        <f>IF(ISNUMBER(H39/H$8*100),H39/H$8*100,0)</f>
        <v>0.25830890847789012</v>
      </c>
      <c r="J39" s="83">
        <f>[1]MercLab!S76</f>
        <v>7.2349629406523421</v>
      </c>
      <c r="K39" s="85">
        <f>[1]MercLab!T76</f>
        <v>5211.4428748981236</v>
      </c>
      <c r="L39" s="83">
        <f>IF(ISNUMBER(K39/K$8*100),K39/K$8*100,0)</f>
        <v>0.24789278116035804</v>
      </c>
      <c r="M39" s="83">
        <f>[1]MercLab!U76</f>
        <v>7.3669655241634588</v>
      </c>
      <c r="N39" s="85">
        <f>[1]MercLab!V76</f>
        <v>450.03921252305338</v>
      </c>
      <c r="O39" s="83">
        <f>IF(ISNUMBER(N39/N$8*100),N39/N$8*100,0)</f>
        <v>0.50310958826688201</v>
      </c>
      <c r="P39" s="83">
        <f>[1]MercLab!W76</f>
        <v>5.9472453874244326</v>
      </c>
      <c r="Q39" s="84">
        <f t="shared" si="16"/>
        <v>7.9491413303764</v>
      </c>
      <c r="R39" s="83">
        <f>[1]MercLab!X76</f>
        <v>1.3947613420966571</v>
      </c>
      <c r="S39" s="2" t="s">
        <v>82</v>
      </c>
    </row>
    <row r="40" spans="1:30">
      <c r="A40" s="253" t="s">
        <v>105</v>
      </c>
      <c r="B40" s="102">
        <f>[1]MercLab!N77</f>
        <v>41109.617037682925</v>
      </c>
      <c r="C40" s="103">
        <f>IF(ISNUMBER(B40/B$8*100),B40/B$8*100,0)</f>
        <v>1.0436294093743086</v>
      </c>
      <c r="D40" s="103">
        <f>[1]MercLab!O77</f>
        <v>8.4729061519838407</v>
      </c>
      <c r="E40" s="102">
        <f>[1]MercLab!P77</f>
        <v>41109.617037682925</v>
      </c>
      <c r="F40" s="103">
        <f>IF(ISNUMBER(E40/E$8*100),E40/E$8*100,0)</f>
        <v>1.3376647076785975</v>
      </c>
      <c r="G40" s="103">
        <f>[1]MercLab!Q77</f>
        <v>8.4729061519838407</v>
      </c>
      <c r="H40" s="85">
        <f>[1]MercLab!R77</f>
        <v>10005.552496943748</v>
      </c>
      <c r="I40" s="83">
        <f>IF(ISNUMBER(H40/H$8*100),H40/H$8*100,0)</f>
        <v>0.45651002763854476</v>
      </c>
      <c r="J40" s="83">
        <f>[1]MercLab!S77</f>
        <v>10.743679269654425</v>
      </c>
      <c r="K40" s="85">
        <f>[1]MercLab!T77</f>
        <v>0</v>
      </c>
      <c r="L40" s="83">
        <f>IF(ISNUMBER(K40/K$8*100),K40/K$8*100,0)</f>
        <v>0</v>
      </c>
      <c r="M40" s="83">
        <f>[1]MercLab!U77</f>
        <v>0</v>
      </c>
      <c r="N40" s="85">
        <f>[1]MercLab!V77</f>
        <v>10005.552496943748</v>
      </c>
      <c r="O40" s="83">
        <f>IF(ISNUMBER(N40/N$8*100),N40/N$8*100,0)</f>
        <v>11.185446194562836</v>
      </c>
      <c r="P40" s="83">
        <f>[1]MercLab!W77</f>
        <v>10.743679269654425</v>
      </c>
      <c r="Q40" s="84">
        <f t="shared" si="16"/>
        <v>100</v>
      </c>
      <c r="R40" s="83">
        <f>[1]MercLab!X77</f>
        <v>6.0797198142081603</v>
      </c>
      <c r="S40" s="2" t="s">
        <v>83</v>
      </c>
    </row>
    <row r="41" spans="1:30">
      <c r="A41" s="257"/>
      <c r="B41" s="258"/>
      <c r="C41" s="259"/>
      <c r="D41" s="260"/>
      <c r="E41" s="258"/>
      <c r="F41" s="259"/>
      <c r="G41" s="260"/>
      <c r="H41" s="258"/>
      <c r="I41" s="259"/>
      <c r="J41" s="260"/>
      <c r="K41" s="258"/>
      <c r="L41" s="259"/>
      <c r="M41" s="260"/>
      <c r="N41" s="258"/>
      <c r="O41" s="259"/>
      <c r="P41" s="260"/>
      <c r="Q41" s="261"/>
      <c r="R41" s="261"/>
      <c r="S41" s="2" t="s">
        <v>84</v>
      </c>
      <c r="T41" s="78"/>
    </row>
    <row r="42" spans="1:30">
      <c r="A42" s="2" t="s">
        <v>127</v>
      </c>
      <c r="F42" s="22"/>
      <c r="I42" s="22"/>
      <c r="L42" s="22"/>
      <c r="S42" s="2" t="s">
        <v>97</v>
      </c>
      <c r="T42" s="78"/>
    </row>
    <row r="43" spans="1:30">
      <c r="A43" s="252" t="s">
        <v>123</v>
      </c>
      <c r="B43" s="5"/>
      <c r="F43" s="22"/>
      <c r="I43" s="22"/>
      <c r="L43" s="22"/>
    </row>
    <row r="44" spans="1:30">
      <c r="A44" s="2" t="s">
        <v>82</v>
      </c>
      <c r="B44" s="5"/>
      <c r="F44" s="22"/>
      <c r="I44" s="22"/>
      <c r="L44" s="22"/>
      <c r="T44" s="78"/>
    </row>
    <row r="45" spans="1:30">
      <c r="A45" s="2" t="s">
        <v>83</v>
      </c>
      <c r="B45" s="5"/>
      <c r="F45" s="22"/>
      <c r="I45" s="22"/>
      <c r="L45" s="22"/>
    </row>
    <row r="46" spans="1:30">
      <c r="A46" s="2" t="s">
        <v>84</v>
      </c>
      <c r="F46" s="22"/>
      <c r="I46" s="22"/>
      <c r="L46" s="22"/>
    </row>
    <row r="47" spans="1:30">
      <c r="A47" s="2" t="s">
        <v>97</v>
      </c>
      <c r="F47" s="22"/>
      <c r="I47" s="22"/>
      <c r="L47" s="22"/>
    </row>
    <row r="48" spans="1:30">
      <c r="A48" s="2" t="s">
        <v>98</v>
      </c>
      <c r="F48" s="22"/>
      <c r="I48" s="22"/>
      <c r="L48" s="22"/>
    </row>
    <row r="49" spans="2:22">
      <c r="E49" s="9"/>
      <c r="F49" s="22"/>
      <c r="G49" s="3"/>
      <c r="I49" s="22"/>
      <c r="L49" s="22"/>
    </row>
    <row r="50" spans="2:22">
      <c r="F50" s="22"/>
      <c r="I50" s="22"/>
      <c r="L50" s="22"/>
    </row>
    <row r="51" spans="2:22">
      <c r="B51" s="9"/>
      <c r="F51" s="22"/>
      <c r="I51" s="22"/>
      <c r="L51" s="22"/>
    </row>
    <row r="53" spans="2:22">
      <c r="B53" s="9"/>
      <c r="V53" s="47"/>
    </row>
    <row r="54" spans="2:22">
      <c r="B54" s="9"/>
    </row>
  </sheetData>
  <mergeCells count="22">
    <mergeCell ref="A1:R1"/>
    <mergeCell ref="A2:R2"/>
    <mergeCell ref="E4:G5"/>
    <mergeCell ref="H4:P4"/>
    <mergeCell ref="S1:AD1"/>
    <mergeCell ref="S2:AD2"/>
    <mergeCell ref="S4:S6"/>
    <mergeCell ref="T4:AB4"/>
    <mergeCell ref="N5:P5"/>
    <mergeCell ref="T5:V5"/>
    <mergeCell ref="H5:J5"/>
    <mergeCell ref="K5:M5"/>
    <mergeCell ref="A3:R3"/>
    <mergeCell ref="A4:A6"/>
    <mergeCell ref="B4:D5"/>
    <mergeCell ref="W5:Y5"/>
    <mergeCell ref="Z5:AB5"/>
    <mergeCell ref="Q4:Q6"/>
    <mergeCell ref="R4:R6"/>
    <mergeCell ref="S3:AD3"/>
    <mergeCell ref="AC4:AC6"/>
    <mergeCell ref="AD4:AD6"/>
  </mergeCells>
  <phoneticPr fontId="0" type="noConversion"/>
  <printOptions horizontalCentered="1"/>
  <pageMargins left="1.4648818897637796" right="0.27559055118110237" top="0.31496062992125984" bottom="0.39370078740157483" header="0" footer="0.19685039370078741"/>
  <pageSetup paperSize="9" scale="90" firstPageNumber="14" orientation="landscape" useFirstPageNumber="1" r:id="rId1"/>
  <headerFooter alignWithMargins="0">
    <oddFooter>&amp;L&amp;Z&amp;F+&amp;F+&amp;A&amp;C&amp;P&amp;R&amp;D+&amp;T</oddFooter>
  </headerFooter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5"/>
  <dimension ref="A1:O101"/>
  <sheetViews>
    <sheetView workbookViewId="0">
      <selection activeCell="M11" sqref="M11"/>
    </sheetView>
  </sheetViews>
  <sheetFormatPr baseColWidth="10" defaultRowHeight="11.25"/>
  <cols>
    <col min="1" max="1" width="37.1640625" style="62" customWidth="1"/>
    <col min="2" max="2" width="14.6640625" style="62" bestFit="1" customWidth="1"/>
    <col min="3" max="3" width="9.1640625" style="68" bestFit="1" customWidth="1"/>
    <col min="4" max="4" width="14.6640625" style="62" bestFit="1" customWidth="1"/>
    <col min="5" max="5" width="8.83203125" style="68" bestFit="1" customWidth="1"/>
    <col min="6" max="6" width="12.6640625" style="62" bestFit="1" customWidth="1"/>
    <col min="7" max="7" width="8.83203125" style="68" bestFit="1" customWidth="1"/>
    <col min="8" max="8" width="14.5" style="62" bestFit="1" customWidth="1"/>
    <col min="9" max="9" width="8.83203125" style="68" bestFit="1" customWidth="1"/>
    <col min="10" max="10" width="11.6640625" style="62" bestFit="1" customWidth="1"/>
    <col min="11" max="11" width="8.83203125" style="68" bestFit="1" customWidth="1"/>
    <col min="12" max="12" width="14.6640625" style="62" bestFit="1" customWidth="1"/>
    <col min="13" max="13" width="8.83203125" style="68" bestFit="1" customWidth="1"/>
    <col min="14" max="14" width="12.6640625" style="62" bestFit="1" customWidth="1"/>
    <col min="15" max="15" width="8.83203125" style="68" bestFit="1" customWidth="1"/>
    <col min="16" max="16384" width="12" style="62"/>
  </cols>
  <sheetData>
    <row r="1" spans="1:15">
      <c r="A1" s="334" t="s">
        <v>85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</row>
    <row r="2" spans="1:15">
      <c r="A2" s="334" t="s">
        <v>92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</row>
    <row r="3" spans="1:15">
      <c r="A3" s="334" t="s">
        <v>36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</row>
    <row r="4" spans="1:15" customFormat="1" ht="23.25">
      <c r="A4" s="321" t="s">
        <v>121</v>
      </c>
      <c r="B4" s="321"/>
      <c r="C4" s="321"/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</row>
    <row r="5" spans="1:15" ht="12" customHeight="1">
      <c r="A5" s="336" t="s">
        <v>34</v>
      </c>
      <c r="B5" s="339" t="s">
        <v>7</v>
      </c>
      <c r="C5" s="339"/>
      <c r="D5" s="335" t="s">
        <v>8</v>
      </c>
      <c r="E5" s="335"/>
      <c r="F5" s="335"/>
      <c r="G5" s="335"/>
      <c r="H5" s="335"/>
      <c r="I5" s="335"/>
      <c r="J5" s="335"/>
      <c r="K5" s="335"/>
      <c r="L5" s="339" t="s">
        <v>1</v>
      </c>
      <c r="M5" s="339"/>
      <c r="N5" s="341" t="s">
        <v>2</v>
      </c>
      <c r="O5" s="341"/>
    </row>
    <row r="6" spans="1:15" ht="13.5">
      <c r="A6" s="337"/>
      <c r="B6" s="340"/>
      <c r="C6" s="340"/>
      <c r="D6" s="343" t="s">
        <v>5</v>
      </c>
      <c r="E6" s="343"/>
      <c r="F6" s="343" t="s">
        <v>119</v>
      </c>
      <c r="G6" s="343"/>
      <c r="H6" s="343" t="s">
        <v>11</v>
      </c>
      <c r="I6" s="343"/>
      <c r="J6" s="343" t="s">
        <v>120</v>
      </c>
      <c r="K6" s="343"/>
      <c r="L6" s="340"/>
      <c r="M6" s="340"/>
      <c r="N6" s="342"/>
      <c r="O6" s="342"/>
    </row>
    <row r="7" spans="1:15">
      <c r="A7" s="338"/>
      <c r="B7" s="63" t="s">
        <v>9</v>
      </c>
      <c r="C7" s="64" t="s">
        <v>96</v>
      </c>
      <c r="D7" s="63" t="s">
        <v>9</v>
      </c>
      <c r="E7" s="64" t="s">
        <v>96</v>
      </c>
      <c r="F7" s="63" t="s">
        <v>9</v>
      </c>
      <c r="G7" s="64" t="s">
        <v>96</v>
      </c>
      <c r="H7" s="63" t="s">
        <v>9</v>
      </c>
      <c r="I7" s="64" t="s">
        <v>96</v>
      </c>
      <c r="J7" s="63" t="s">
        <v>9</v>
      </c>
      <c r="K7" s="64" t="s">
        <v>96</v>
      </c>
      <c r="L7" s="63" t="s">
        <v>9</v>
      </c>
      <c r="M7" s="64" t="s">
        <v>96</v>
      </c>
      <c r="N7" s="63" t="s">
        <v>9</v>
      </c>
      <c r="O7" s="64" t="s">
        <v>96</v>
      </c>
    </row>
    <row r="8" spans="1:15">
      <c r="A8" s="106"/>
      <c r="B8" s="107"/>
      <c r="C8" s="108"/>
      <c r="D8" s="108"/>
      <c r="E8" s="108"/>
      <c r="F8" s="92"/>
      <c r="G8" s="58"/>
      <c r="H8" s="108"/>
      <c r="I8" s="108"/>
      <c r="J8" s="108"/>
      <c r="K8" s="108"/>
      <c r="L8" s="108"/>
      <c r="M8" s="108"/>
      <c r="N8" s="108"/>
      <c r="O8" s="108"/>
    </row>
    <row r="9" spans="1:15">
      <c r="A9" s="269" t="s">
        <v>126</v>
      </c>
      <c r="B9" s="93">
        <f>[1]MercLab!J114</f>
        <v>2102297.1506083999</v>
      </c>
      <c r="C9" s="58">
        <f>SUM(E9,M9,O9)</f>
        <v>99.999999999982094</v>
      </c>
      <c r="D9" s="93">
        <f t="shared" ref="D9:D50" si="0">F9+H9+J9</f>
        <v>965130.3297214756</v>
      </c>
      <c r="E9" s="58">
        <f>IF(ISNUMBER(D9/$B$9*100),D9/$B$9*100,0)</f>
        <v>45.908368826080043</v>
      </c>
      <c r="F9" s="93">
        <f>[1]MercLab!K114</f>
        <v>83411.102218682325</v>
      </c>
      <c r="G9" s="58">
        <f>IF(ISNUMBER(F9/$B$9*100),F9/$B$9*100,0)</f>
        <v>3.9676171465362708</v>
      </c>
      <c r="H9" s="93">
        <f>[1]MercLab!L114</f>
        <v>875805.24729034712</v>
      </c>
      <c r="I9" s="58">
        <f>IF(ISNUMBER(H9/$B$9*100),H9/$B$9*100,0)</f>
        <v>41.65944129434277</v>
      </c>
      <c r="J9" s="93">
        <f>[1]MercLab!M114</f>
        <v>5913.9802124462121</v>
      </c>
      <c r="K9" s="58">
        <f>IF(ISNUMBER(J9/$B$9*100),J9/$B$9*100,0)</f>
        <v>0.2813103852010036</v>
      </c>
      <c r="L9" s="93">
        <f>[1]MercLab!N114</f>
        <v>857194.34808360226</v>
      </c>
      <c r="M9" s="58">
        <f>IF(ISNUMBER(L9/$B$9*100),L9/$B$9*100,0)</f>
        <v>40.774176373474717</v>
      </c>
      <c r="N9" s="93">
        <f>[1]MercLab!O114</f>
        <v>279972.47280294541</v>
      </c>
      <c r="O9" s="58">
        <f>IF(ISNUMBER(N9/$B$9*100),N9/$B$9*100,0)</f>
        <v>13.317454800427333</v>
      </c>
    </row>
    <row r="10" spans="1:15" s="67" customFormat="1">
      <c r="A10" s="266"/>
      <c r="B10" s="93"/>
      <c r="C10" s="58"/>
      <c r="D10" s="93"/>
      <c r="E10" s="58"/>
      <c r="F10" s="109"/>
      <c r="G10" s="58"/>
      <c r="H10" s="93"/>
      <c r="I10" s="58"/>
      <c r="J10" s="93"/>
      <c r="K10" s="58"/>
      <c r="L10" s="93"/>
      <c r="M10" s="58"/>
      <c r="N10" s="93"/>
      <c r="O10" s="58"/>
    </row>
    <row r="11" spans="1:15">
      <c r="A11" s="270" t="s">
        <v>38</v>
      </c>
      <c r="B11" s="93"/>
      <c r="C11" s="58"/>
      <c r="D11" s="93"/>
      <c r="E11" s="58"/>
      <c r="F11" s="93"/>
      <c r="G11" s="58"/>
      <c r="H11" s="93"/>
      <c r="I11" s="58"/>
      <c r="J11" s="93"/>
      <c r="K11" s="58"/>
      <c r="L11" s="93"/>
      <c r="M11" s="58"/>
      <c r="N11" s="93"/>
      <c r="O11" s="58"/>
    </row>
    <row r="12" spans="1:15">
      <c r="A12" s="271" t="s">
        <v>72</v>
      </c>
      <c r="B12" s="60">
        <f>SUM(B13:B15)</f>
        <v>824838.33490499225</v>
      </c>
      <c r="C12" s="61">
        <f>IF(ISNUMBER(B12/B$9*100),B12/B$9*100,0)</f>
        <v>39.235097410767359</v>
      </c>
      <c r="D12" s="60">
        <f>SUM(D13:D15)</f>
        <v>473833.70624846406</v>
      </c>
      <c r="E12" s="61">
        <f>IF(ISNUMBER(D12/D$9*100),D12/D$9*100,0)</f>
        <v>49.095307820779652</v>
      </c>
      <c r="F12" s="60">
        <f>SUM(F13:F15)</f>
        <v>65727.927560581724</v>
      </c>
      <c r="G12" s="61">
        <f>IF(ISNUMBER(F12/F$9*100),F12/F$9*100,0)</f>
        <v>78.799974838193734</v>
      </c>
      <c r="H12" s="60">
        <f>SUM(H13:H15)</f>
        <v>404655.39866000123</v>
      </c>
      <c r="I12" s="61">
        <f>IF(ISNUMBER(H12/H$9*100),H12/H$9*100,0)</f>
        <v>46.203810711566767</v>
      </c>
      <c r="J12" s="60">
        <f>SUM(J13:J15)</f>
        <v>3450.3800278811468</v>
      </c>
      <c r="K12" s="61">
        <f>IF(ISNUMBER(J12/J$9*100),J12/J$9*100,0)</f>
        <v>58.342772615635099</v>
      </c>
      <c r="L12" s="60">
        <f>SUM(L13:L15)</f>
        <v>297491.75948585285</v>
      </c>
      <c r="M12" s="61">
        <f>IF(ISNUMBER(L12/L$9*100),L12/L$9*100,0)</f>
        <v>34.705287097487776</v>
      </c>
      <c r="N12" s="60">
        <f>SUM(N13:N15)</f>
        <v>53512.869170647711</v>
      </c>
      <c r="O12" s="61">
        <f>IF(ISNUMBER(N12/N$9*100),N12/N$9*100,0)</f>
        <v>19.113618076414237</v>
      </c>
    </row>
    <row r="13" spans="1:15">
      <c r="A13" s="275" t="s">
        <v>54</v>
      </c>
      <c r="B13" s="60">
        <f>[1]MercLab!J115</f>
        <v>220907.24616464338</v>
      </c>
      <c r="C13" s="61">
        <f>IF(ISNUMBER(B13/B$9*100),B13/B$9*100,0)</f>
        <v>10.507898281682651</v>
      </c>
      <c r="D13" s="60">
        <f t="shared" si="0"/>
        <v>139905.57673632086</v>
      </c>
      <c r="E13" s="61">
        <f>IF(ISNUMBER(D13/D$9*100),D13/D$9*100,0)</f>
        <v>14.496029440572636</v>
      </c>
      <c r="F13" s="60">
        <f>[1]MercLab!K115</f>
        <v>28384.59890190298</v>
      </c>
      <c r="G13" s="61">
        <f>IF(ISNUMBER(F13/F$9*100),F13/F$9*100,0)</f>
        <v>34.02976120311407</v>
      </c>
      <c r="H13" s="60">
        <f>[1]MercLab!L115</f>
        <v>110817.22744842028</v>
      </c>
      <c r="I13" s="61">
        <f>IF(ISNUMBER(H13/H$9*100),H13/H$9*100,0)</f>
        <v>12.653181491122323</v>
      </c>
      <c r="J13" s="60">
        <f>[1]MercLab!M115</f>
        <v>703.75038599759478</v>
      </c>
      <c r="K13" s="61">
        <f>IF(ISNUMBER(J13/J$9*100),J13/J$9*100,0)</f>
        <v>11.899775797634957</v>
      </c>
      <c r="L13" s="60">
        <f>[1]MercLab!N115</f>
        <v>72017.122833753398</v>
      </c>
      <c r="M13" s="61">
        <f>IF(ISNUMBER(L13/L$9*100),L13/L$9*100,0)</f>
        <v>8.4014929630321777</v>
      </c>
      <c r="N13" s="60">
        <f>[1]MercLab!O115</f>
        <v>8984.5465945692958</v>
      </c>
      <c r="O13" s="61">
        <f>IF(ISNUMBER(N13/N$9*100),N13/N$9*100,0)</f>
        <v>3.2090821303324844</v>
      </c>
    </row>
    <row r="14" spans="1:15">
      <c r="A14" s="275" t="s">
        <v>55</v>
      </c>
      <c r="B14" s="60">
        <f>[1]MercLab!J116</f>
        <v>140081.9165152518</v>
      </c>
      <c r="C14" s="61">
        <f>IF(ISNUMBER(B14/B$9*100),B14/B$9*100,0)</f>
        <v>6.6632786176165641</v>
      </c>
      <c r="D14" s="60">
        <f t="shared" si="0"/>
        <v>88332.595630688316</v>
      </c>
      <c r="E14" s="61">
        <f>IF(ISNUMBER(D14/D$9*100),D14/D$9*100,0)</f>
        <v>9.1524007598206953</v>
      </c>
      <c r="F14" s="60">
        <f>[1]MercLab!K116</f>
        <v>5897.0514426622995</v>
      </c>
      <c r="G14" s="61">
        <f>IF(ISNUMBER(F14/F$9*100),F14/F$9*100,0)</f>
        <v>7.0698639459310302</v>
      </c>
      <c r="H14" s="60">
        <f>[1]MercLab!L116</f>
        <v>81973.63415335273</v>
      </c>
      <c r="I14" s="61">
        <f>IF(ISNUMBER(H14/H$9*100),H14/H$9*100,0)</f>
        <v>9.3598016690321124</v>
      </c>
      <c r="J14" s="60">
        <f>[1]MercLab!M116</f>
        <v>461.91003467328699</v>
      </c>
      <c r="K14" s="61">
        <f>IF(ISNUMBER(J14/J$9*100),J14/J$9*100,0)</f>
        <v>7.8104764994170681</v>
      </c>
      <c r="L14" s="60">
        <f>[1]MercLab!N116</f>
        <v>46729.898507780919</v>
      </c>
      <c r="M14" s="61">
        <f>IF(ISNUMBER(L14/L$9*100),L14/L$9*100,0)</f>
        <v>5.4514940062604502</v>
      </c>
      <c r="N14" s="60">
        <f>[1]MercLab!O116</f>
        <v>5019.4223767830554</v>
      </c>
      <c r="O14" s="61">
        <f>IF(ISNUMBER(N14/N$9*100),N14/N$9*100,0)</f>
        <v>1.7928271042260298</v>
      </c>
    </row>
    <row r="15" spans="1:15">
      <c r="A15" s="275" t="s">
        <v>103</v>
      </c>
      <c r="B15" s="60">
        <f>[1]MercLab!J117</f>
        <v>463849.17222509708</v>
      </c>
      <c r="C15" s="61">
        <f>IF(ISNUMBER(B15/B$9*100),B15/B$9*100,0)</f>
        <v>22.063920511468144</v>
      </c>
      <c r="D15" s="60">
        <f t="shared" si="0"/>
        <v>245595.53388145493</v>
      </c>
      <c r="E15" s="61">
        <f>IF(ISNUMBER(D15/D$9*100),D15/D$9*100,0)</f>
        <v>25.446877620386328</v>
      </c>
      <c r="F15" s="60">
        <f>[1]MercLab!K117</f>
        <v>31446.277216016442</v>
      </c>
      <c r="G15" s="61">
        <f>IF(ISNUMBER(F15/F$9*100),F15/F$9*100,0)</f>
        <v>37.700349689148624</v>
      </c>
      <c r="H15" s="60">
        <f>[1]MercLab!L117</f>
        <v>211864.53705822825</v>
      </c>
      <c r="I15" s="61">
        <f>IF(ISNUMBER(H15/H$9*100),H15/H$9*100,0)</f>
        <v>24.19082755141234</v>
      </c>
      <c r="J15" s="60">
        <f>[1]MercLab!M117</f>
        <v>2284.7196072102652</v>
      </c>
      <c r="K15" s="61">
        <f>IF(ISNUMBER(J15/J$9*100),J15/J$9*100,0)</f>
        <v>38.632520318583069</v>
      </c>
      <c r="L15" s="60">
        <f>[1]MercLab!N117</f>
        <v>178744.73814431854</v>
      </c>
      <c r="M15" s="61">
        <f>IF(ISNUMBER(L15/L$9*100),L15/L$9*100,0)</f>
        <v>20.852300128195147</v>
      </c>
      <c r="N15" s="60">
        <f>[1]MercLab!O117</f>
        <v>39508.900199295364</v>
      </c>
      <c r="O15" s="61">
        <f>IF(ISNUMBER(N15/N$9*100),N15/N$9*100,0)</f>
        <v>14.111708841855725</v>
      </c>
    </row>
    <row r="16" spans="1:15">
      <c r="A16" s="271" t="s">
        <v>56</v>
      </c>
      <c r="B16" s="60">
        <f>[1]MercLab!J118</f>
        <v>1277458.8157031424</v>
      </c>
      <c r="C16" s="61">
        <f>IF(ISNUMBER(B16/B$9*100),B16/B$9*100,0)</f>
        <v>60.764902589220029</v>
      </c>
      <c r="D16" s="60">
        <f t="shared" si="0"/>
        <v>491296.62347302493</v>
      </c>
      <c r="E16" s="61">
        <f>IF(ISNUMBER(D16/D$9*100),D16/D$9*100,0)</f>
        <v>50.904692179221733</v>
      </c>
      <c r="F16" s="95">
        <f>[1]MercLab!K118</f>
        <v>17683.174658100328</v>
      </c>
      <c r="G16" s="61">
        <f>IF(ISNUMBER(F16/F$9*100),F16/F$9*100,0)</f>
        <v>21.200025161805943</v>
      </c>
      <c r="H16" s="60">
        <f>[1]MercLab!L118</f>
        <v>471149.84863035951</v>
      </c>
      <c r="I16" s="61">
        <f>IF(ISNUMBER(H16/H$9*100),H16/H$9*100,0)</f>
        <v>53.796189288434782</v>
      </c>
      <c r="J16" s="60">
        <f>[1]MercLab!M118</f>
        <v>2463.6001845650635</v>
      </c>
      <c r="K16" s="61">
        <f>IF(ISNUMBER(J16/J$9*100),J16/J$9*100,0)</f>
        <v>41.657227384364873</v>
      </c>
      <c r="L16" s="60">
        <f>[1]MercLab!N118</f>
        <v>559702.58859777369</v>
      </c>
      <c r="M16" s="61">
        <f>IF(ISNUMBER(L16/L$9*100),L16/L$9*100,0)</f>
        <v>65.294712902515059</v>
      </c>
      <c r="N16" s="60">
        <f>[1]MercLab!O118</f>
        <v>226459.60363229938</v>
      </c>
      <c r="O16" s="61">
        <f>IF(ISNUMBER(N16/N$9*100),N16/N$9*100,0)</f>
        <v>80.886381923586356</v>
      </c>
    </row>
    <row r="17" spans="1:15">
      <c r="A17" s="270"/>
      <c r="B17" s="95"/>
      <c r="C17" s="61"/>
      <c r="D17" s="95">
        <f t="shared" si="0"/>
        <v>0</v>
      </c>
      <c r="E17" s="61"/>
      <c r="F17" s="95"/>
      <c r="G17" s="61"/>
      <c r="H17" s="95"/>
      <c r="I17" s="61"/>
      <c r="J17" s="95"/>
      <c r="K17" s="61"/>
      <c r="L17" s="95"/>
      <c r="M17" s="61"/>
      <c r="N17" s="95"/>
      <c r="O17" s="61"/>
    </row>
    <row r="18" spans="1:15">
      <c r="A18" s="270" t="s">
        <v>13</v>
      </c>
      <c r="B18" s="93"/>
      <c r="C18" s="58"/>
      <c r="D18" s="93"/>
      <c r="E18" s="58"/>
      <c r="F18" s="93"/>
      <c r="G18" s="58"/>
      <c r="H18" s="93"/>
      <c r="I18" s="58"/>
      <c r="J18" s="93"/>
      <c r="K18" s="58"/>
      <c r="L18" s="93"/>
      <c r="M18" s="58"/>
      <c r="N18" s="93"/>
      <c r="O18" s="58"/>
    </row>
    <row r="19" spans="1:15">
      <c r="A19" s="272" t="s">
        <v>40</v>
      </c>
      <c r="B19" s="60">
        <f>[1]MercLab!J120</f>
        <v>285711.31933417456</v>
      </c>
      <c r="C19" s="61">
        <f>IF(ISNUMBER(B19/B$9*100),B19/B$9*100,0)</f>
        <v>13.590434599194998</v>
      </c>
      <c r="D19" s="60">
        <f t="shared" si="0"/>
        <v>103354.5901222839</v>
      </c>
      <c r="E19" s="61">
        <f>IF(ISNUMBER(D19/D$9*100),D19/D$9*100,0)</f>
        <v>10.708873914687846</v>
      </c>
      <c r="F19" s="60">
        <f>[1]MercLab!K120</f>
        <v>2992.0643189565762</v>
      </c>
      <c r="G19" s="61">
        <f>IF(ISNUMBER(F19/F$9*100),F19/F$9*100,0)</f>
        <v>3.5871295779213637</v>
      </c>
      <c r="H19" s="60">
        <f>[1]MercLab!L120</f>
        <v>99496.654047556178</v>
      </c>
      <c r="I19" s="61">
        <f>IF(ISNUMBER(H19/H$9*100),H19/H$9*100,0)</f>
        <v>11.360591222236765</v>
      </c>
      <c r="J19" s="60">
        <f>[1]MercLab!M120</f>
        <v>865.87175577114476</v>
      </c>
      <c r="K19" s="61">
        <f>IF(ISNUMBER(J19/J$9*100),J19/J$9*100,0)</f>
        <v>14.641099981174818</v>
      </c>
      <c r="L19" s="60">
        <f>[1]MercLab!N120</f>
        <v>164662.14354406917</v>
      </c>
      <c r="M19" s="61">
        <f>IF(ISNUMBER(L19/L$9*100),L19/L$9*100,0)</f>
        <v>19.209429449948921</v>
      </c>
      <c r="N19" s="60">
        <f>[1]MercLab!O120</f>
        <v>17694.585667823678</v>
      </c>
      <c r="O19" s="61">
        <f>IF(ISNUMBER(N19/N$9*100),N19/N$9*100,0)</f>
        <v>6.3201162209535351</v>
      </c>
    </row>
    <row r="20" spans="1:15">
      <c r="A20" s="272" t="s">
        <v>41</v>
      </c>
      <c r="B20" s="60">
        <f>[1]MercLab!J121</f>
        <v>1248443.4550091589</v>
      </c>
      <c r="C20" s="61">
        <f>IF(ISNUMBER(B20/B$9*100),B20/B$9*100,0)</f>
        <v>59.384728493203845</v>
      </c>
      <c r="D20" s="60">
        <f t="shared" si="0"/>
        <v>526601.12392931245</v>
      </c>
      <c r="E20" s="61">
        <f>IF(ISNUMBER(D20/D$9*100),D20/D$9*100,0)</f>
        <v>54.56269559793887</v>
      </c>
      <c r="F20" s="60">
        <f>[1]MercLab!K121</f>
        <v>18084.825979931782</v>
      </c>
      <c r="G20" s="61">
        <f>IF(ISNUMBER(F20/F$9*100),F20/F$9*100,0)</f>
        <v>21.681557369327226</v>
      </c>
      <c r="H20" s="60">
        <f>[1]MercLab!L121</f>
        <v>504758.55647822568</v>
      </c>
      <c r="I20" s="61">
        <f>IF(ISNUMBER(H20/H$9*100),H20/H$9*100,0)</f>
        <v>57.633652919972519</v>
      </c>
      <c r="J20" s="60">
        <f>[1]MercLab!M121</f>
        <v>3757.7414711549818</v>
      </c>
      <c r="K20" s="61">
        <f>IF(ISNUMBER(J20/J$9*100),J20/J$9*100,0)</f>
        <v>63.539973692280242</v>
      </c>
      <c r="L20" s="60">
        <f>[1]MercLab!N121</f>
        <v>527432.72259251238</v>
      </c>
      <c r="M20" s="61">
        <f>IF(ISNUMBER(L20/L$9*100),L20/L$9*100,0)</f>
        <v>61.53012135132181</v>
      </c>
      <c r="N20" s="60">
        <f>[1]MercLab!O121</f>
        <v>194409.60848727418</v>
      </c>
      <c r="O20" s="61">
        <f>IF(ISNUMBER(N20/N$9*100),N20/N$9*100,0)</f>
        <v>69.438829660981199</v>
      </c>
    </row>
    <row r="21" spans="1:15">
      <c r="A21" s="272" t="s">
        <v>42</v>
      </c>
      <c r="B21" s="60">
        <f>[1]MercLab!J122</f>
        <v>429272.04177046556</v>
      </c>
      <c r="C21" s="61">
        <f>IF(ISNUMBER(B21/B$9*100),B21/B$9*100,0)</f>
        <v>20.419189630078471</v>
      </c>
      <c r="D21" s="60">
        <f t="shared" si="0"/>
        <v>236826.94569454479</v>
      </c>
      <c r="E21" s="61">
        <f>IF(ISNUMBER(D21/D$9*100),D21/D$9*100,0)</f>
        <v>24.53833833642862</v>
      </c>
      <c r="F21" s="60">
        <f>[1]MercLab!K122</f>
        <v>27854.748517808144</v>
      </c>
      <c r="G21" s="61">
        <f>IF(ISNUMBER(F21/F$9*100),F21/F$9*100,0)</f>
        <v>33.394533553555263</v>
      </c>
      <c r="H21" s="60">
        <f>[1]MercLab!L122</f>
        <v>207681.83019121655</v>
      </c>
      <c r="I21" s="61">
        <f>IF(ISNUMBER(H21/H$9*100),H21/H$9*100,0)</f>
        <v>23.713243421841</v>
      </c>
      <c r="J21" s="60">
        <f>[1]MercLab!M122</f>
        <v>1290.3669855200842</v>
      </c>
      <c r="K21" s="61">
        <f>IF(ISNUMBER(J21/J$9*100),J21/J$9*100,0)</f>
        <v>21.818926326544926</v>
      </c>
      <c r="L21" s="60">
        <f>[1]MercLab!N122</f>
        <v>130529.39016282884</v>
      </c>
      <c r="M21" s="61">
        <f>IF(ISNUMBER(L21/L$9*100),L21/L$9*100,0)</f>
        <v>15.227514093466501</v>
      </c>
      <c r="N21" s="60">
        <f>[1]MercLab!O122</f>
        <v>61915.705913106511</v>
      </c>
      <c r="O21" s="61">
        <f>IF(ISNUMBER(N21/N$9*100),N21/N$9*100,0)</f>
        <v>22.114926261584646</v>
      </c>
    </row>
    <row r="22" spans="1:15">
      <c r="A22" s="272" t="s">
        <v>43</v>
      </c>
      <c r="B22" s="60">
        <f>[1]MercLab!J123</f>
        <v>127570.40569105693</v>
      </c>
      <c r="C22" s="61">
        <f>IF(ISNUMBER(B22/B$9*100),B22/B$9*100,0)</f>
        <v>6.0681433951493657</v>
      </c>
      <c r="D22" s="60">
        <f t="shared" si="0"/>
        <v>93950.297233097095</v>
      </c>
      <c r="E22" s="61">
        <f>IF(ISNUMBER(D22/D$9*100),D22/D$9*100,0)</f>
        <v>9.7344673915915543</v>
      </c>
      <c r="F22" s="94">
        <f>[1]MercLab!K123</f>
        <v>33209.57338374239</v>
      </c>
      <c r="G22" s="61">
        <f>IF(ISNUMBER(F22/F$9*100),F22/F$9*100,0)</f>
        <v>39.814332265596356</v>
      </c>
      <c r="H22" s="60">
        <f>[1]MercLab!L123</f>
        <v>60740.723849354705</v>
      </c>
      <c r="I22" s="61">
        <f>IF(ISNUMBER(H22/H$9*100),H22/H$9*100,0)</f>
        <v>6.9354144699726756</v>
      </c>
      <c r="J22" s="60">
        <f>[1]MercLab!M123</f>
        <v>0</v>
      </c>
      <c r="K22" s="61">
        <f>IF(ISNUMBER(J22/J$9*100),J22/J$9*100,0)</f>
        <v>0</v>
      </c>
      <c r="L22" s="60">
        <f>[1]MercLab!N123</f>
        <v>28511.071631863655</v>
      </c>
      <c r="M22" s="61">
        <f>IF(ISNUMBER(L22/L$9*100),L22/L$9*100,0)</f>
        <v>3.3260918828506987</v>
      </c>
      <c r="N22" s="60">
        <f>[1]MercLab!O123</f>
        <v>5109.0368260963314</v>
      </c>
      <c r="O22" s="61">
        <f>IF(ISNUMBER(N22/N$9*100),N22/N$9*100,0)</f>
        <v>1.8248354114771321</v>
      </c>
    </row>
    <row r="23" spans="1:15">
      <c r="A23" s="271" t="s">
        <v>49</v>
      </c>
      <c r="B23" s="94">
        <f>[1]MercLab!J124</f>
        <v>11299.928803250323</v>
      </c>
      <c r="C23" s="61">
        <f>IF(ISNUMBER(B23/B$9*100),B23/B$9*100,0)</f>
        <v>0.53750388235935864</v>
      </c>
      <c r="D23" s="94">
        <f t="shared" si="0"/>
        <v>4397.3727422473821</v>
      </c>
      <c r="E23" s="61">
        <f>IF(ISNUMBER(D23/D$9*100),D23/D$9*100,0)</f>
        <v>0.45562475935414942</v>
      </c>
      <c r="F23" s="95">
        <f>[1]MercLab!K124</f>
        <v>1269.8900182431826</v>
      </c>
      <c r="G23" s="61">
        <f>IF(ISNUMBER(F23/F$9*100),F23/F$9*100,0)</f>
        <v>1.5224472335995027</v>
      </c>
      <c r="H23" s="94">
        <f>[1]MercLab!L124</f>
        <v>3127.4827240041996</v>
      </c>
      <c r="I23" s="61">
        <f>IF(ISNUMBER(H23/H$9*100),H23/H$9*100,0)</f>
        <v>0.35709796597820292</v>
      </c>
      <c r="J23" s="94">
        <f>[1]MercLab!M124</f>
        <v>0</v>
      </c>
      <c r="K23" s="61">
        <f>IF(ISNUMBER(J23/J$9*100),J23/J$9*100,0)</f>
        <v>0</v>
      </c>
      <c r="L23" s="94">
        <f>[1]MercLab!N124</f>
        <v>6059.0201523565311</v>
      </c>
      <c r="M23" s="61">
        <f>IF(ISNUMBER(L23/L$9*100),L23/L$9*100,0)</f>
        <v>0.7068432224153669</v>
      </c>
      <c r="N23" s="94">
        <f>[1]MercLab!O124</f>
        <v>843.53590864641626</v>
      </c>
      <c r="O23" s="61">
        <f>IF(ISNUMBER(N23/N$9*100),N23/N$9*100,0)</f>
        <v>0.30129244500409397</v>
      </c>
    </row>
    <row r="24" spans="1:15">
      <c r="A24"/>
      <c r="B24" s="95"/>
      <c r="C24" s="96"/>
      <c r="D24" s="95">
        <f t="shared" si="0"/>
        <v>0</v>
      </c>
      <c r="E24" s="96"/>
      <c r="F24" s="95"/>
      <c r="G24" s="96"/>
      <c r="H24" s="95"/>
      <c r="I24" s="96"/>
      <c r="J24" s="95"/>
      <c r="K24" s="96"/>
      <c r="L24" s="95"/>
      <c r="M24" s="96"/>
      <c r="N24" s="95"/>
      <c r="O24" s="96"/>
    </row>
    <row r="25" spans="1:15">
      <c r="A25" s="274" t="s">
        <v>19</v>
      </c>
      <c r="B25" s="93"/>
      <c r="C25" s="58"/>
      <c r="D25" s="93"/>
      <c r="E25" s="58"/>
      <c r="F25" s="93"/>
      <c r="G25" s="58"/>
      <c r="H25" s="93"/>
      <c r="I25" s="58"/>
      <c r="J25" s="93"/>
      <c r="K25" s="58"/>
      <c r="L25" s="93"/>
      <c r="M25" s="58"/>
      <c r="N25" s="93"/>
      <c r="O25" s="58"/>
    </row>
    <row r="26" spans="1:15">
      <c r="A26" s="272" t="s">
        <v>44</v>
      </c>
      <c r="B26" s="94">
        <f>[1]MercLab!J126</f>
        <v>22112.243277188263</v>
      </c>
      <c r="C26" s="61">
        <f t="shared" ref="C26:C34" si="1">IF(ISNUMBER(B26/B$9*100),B26/B$9*100,0)</f>
        <v>1.0518134066247025</v>
      </c>
      <c r="D26" s="94">
        <f t="shared" si="0"/>
        <v>1298.5748851100518</v>
      </c>
      <c r="E26" s="61">
        <f t="shared" ref="E26:E34" si="2">IF(ISNUMBER(D26/D$9*100),D26/D$9*100,0)</f>
        <v>0.13454917383901965</v>
      </c>
      <c r="F26" s="94">
        <f>[1]MercLab!K126</f>
        <v>0</v>
      </c>
      <c r="G26" s="61">
        <f t="shared" ref="G26:G34" si="3">IF(ISNUMBER(F26/F$9*100),F26/F$9*100,0)</f>
        <v>0</v>
      </c>
      <c r="H26" s="94">
        <f>[1]MercLab!L126</f>
        <v>1298.5748851100518</v>
      </c>
      <c r="I26" s="61">
        <f t="shared" ref="I26:I34" si="4">IF(ISNUMBER(H26/H$9*100),H26/H$9*100,0)</f>
        <v>0.14827210605642191</v>
      </c>
      <c r="J26" s="94">
        <f>[1]MercLab!M126</f>
        <v>0</v>
      </c>
      <c r="K26" s="61">
        <f t="shared" ref="K26:K34" si="5">IF(ISNUMBER(J26/J$9*100),J26/J$9*100,0)</f>
        <v>0</v>
      </c>
      <c r="L26" s="94">
        <f>[1]MercLab!N126</f>
        <v>1055.7835235208861</v>
      </c>
      <c r="M26" s="61">
        <f t="shared" ref="M26:M34" si="6">IF(ISNUMBER(L26/L$9*100),L26/L$9*100,0)</f>
        <v>0.12316734540787189</v>
      </c>
      <c r="N26" s="94">
        <f>[1]MercLab!O126</f>
        <v>19757.884868557332</v>
      </c>
      <c r="O26" s="61">
        <f t="shared" ref="O26:O34" si="7">IF(ISNUMBER(N26/N$9*100),N26/N$9*100,0)</f>
        <v>7.057081244720667</v>
      </c>
    </row>
    <row r="27" spans="1:15">
      <c r="A27" s="272" t="s">
        <v>45</v>
      </c>
      <c r="B27" s="94">
        <f>[1]MercLab!J127</f>
        <v>106618.04763984814</v>
      </c>
      <c r="C27" s="61">
        <f t="shared" si="1"/>
        <v>5.0715022664133436</v>
      </c>
      <c r="D27" s="94">
        <f t="shared" si="0"/>
        <v>25769.712221256515</v>
      </c>
      <c r="E27" s="61">
        <f t="shared" si="2"/>
        <v>2.6700758879573629</v>
      </c>
      <c r="F27" s="94">
        <f>[1]MercLab!K127</f>
        <v>0</v>
      </c>
      <c r="G27" s="61">
        <f t="shared" si="3"/>
        <v>0</v>
      </c>
      <c r="H27" s="94">
        <f>[1]MercLab!L127</f>
        <v>25769.712221256515</v>
      </c>
      <c r="I27" s="61">
        <f t="shared" si="4"/>
        <v>2.9424021266126688</v>
      </c>
      <c r="J27" s="94">
        <f>[1]MercLab!M127</f>
        <v>0</v>
      </c>
      <c r="K27" s="61">
        <f t="shared" si="5"/>
        <v>0</v>
      </c>
      <c r="L27" s="94">
        <f>[1]MercLab!N127</f>
        <v>8020.4802439907744</v>
      </c>
      <c r="M27" s="61">
        <f t="shared" si="6"/>
        <v>0.93566648706000755</v>
      </c>
      <c r="N27" s="94">
        <f>[1]MercLab!O127</f>
        <v>72827.855174600409</v>
      </c>
      <c r="O27" s="61">
        <f t="shared" si="7"/>
        <v>26.012505602955915</v>
      </c>
    </row>
    <row r="28" spans="1:15">
      <c r="A28" s="272" t="s">
        <v>46</v>
      </c>
      <c r="B28" s="94">
        <f>[1]MercLab!J128</f>
        <v>236019.55581928353</v>
      </c>
      <c r="C28" s="61">
        <f t="shared" si="1"/>
        <v>11.226745741009069</v>
      </c>
      <c r="D28" s="94">
        <f t="shared" si="0"/>
        <v>114970.81831041604</v>
      </c>
      <c r="E28" s="61">
        <f t="shared" si="2"/>
        <v>11.912465577948955</v>
      </c>
      <c r="F28" s="94">
        <f>[1]MercLab!K128</f>
        <v>0</v>
      </c>
      <c r="G28" s="61">
        <f t="shared" si="3"/>
        <v>0</v>
      </c>
      <c r="H28" s="94">
        <f>[1]MercLab!L128</f>
        <v>114247.04574405242</v>
      </c>
      <c r="I28" s="61">
        <f t="shared" si="4"/>
        <v>13.044800324903422</v>
      </c>
      <c r="J28" s="94">
        <f>[1]MercLab!M128</f>
        <v>723.77256636361597</v>
      </c>
      <c r="K28" s="61">
        <f t="shared" si="5"/>
        <v>12.238332567302256</v>
      </c>
      <c r="L28" s="94">
        <f>[1]MercLab!N128</f>
        <v>27746.373041977953</v>
      </c>
      <c r="M28" s="61">
        <f t="shared" si="6"/>
        <v>3.236882406423875</v>
      </c>
      <c r="N28" s="94">
        <f>[1]MercLab!O128</f>
        <v>93302.364466889238</v>
      </c>
      <c r="O28" s="61">
        <f t="shared" si="7"/>
        <v>33.325549305898647</v>
      </c>
    </row>
    <row r="29" spans="1:15">
      <c r="A29" s="272" t="s">
        <v>47</v>
      </c>
      <c r="B29" s="94">
        <f>[1]MercLab!J129</f>
        <v>376030.04932133283</v>
      </c>
      <c r="C29" s="61">
        <f t="shared" si="1"/>
        <v>17.886626979088593</v>
      </c>
      <c r="D29" s="94">
        <f t="shared" si="0"/>
        <v>233078.83917657504</v>
      </c>
      <c r="E29" s="61">
        <f t="shared" si="2"/>
        <v>24.149985965505678</v>
      </c>
      <c r="F29" s="95">
        <f>[1]MercLab!K129</f>
        <v>7781.4383546289573</v>
      </c>
      <c r="G29" s="61">
        <f t="shared" si="3"/>
        <v>9.3290199357731058</v>
      </c>
      <c r="H29" s="94">
        <f>[1]MercLab!L129</f>
        <v>225062.8173599469</v>
      </c>
      <c r="I29" s="61">
        <f t="shared" si="4"/>
        <v>25.697815588142287</v>
      </c>
      <c r="J29" s="94">
        <f>[1]MercLab!M129</f>
        <v>234.58346199919828</v>
      </c>
      <c r="K29" s="61">
        <f t="shared" si="5"/>
        <v>3.9665919325449863</v>
      </c>
      <c r="L29" s="94">
        <f>[1]MercLab!N129</f>
        <v>87406.523268232195</v>
      </c>
      <c r="M29" s="61">
        <f t="shared" si="6"/>
        <v>10.196815163754138</v>
      </c>
      <c r="N29" s="94">
        <f>[1]MercLab!O129</f>
        <v>55544.686876537402</v>
      </c>
      <c r="O29" s="61">
        <f t="shared" si="7"/>
        <v>19.839338603703276</v>
      </c>
    </row>
    <row r="30" spans="1:15">
      <c r="A30" s="272" t="s">
        <v>48</v>
      </c>
      <c r="B30" s="95">
        <f>[1]MercLab!J130</f>
        <v>234407.30518257202</v>
      </c>
      <c r="C30" s="61">
        <f t="shared" si="1"/>
        <v>11.150055790863584</v>
      </c>
      <c r="D30" s="95">
        <f t="shared" si="0"/>
        <v>135284.59036859687</v>
      </c>
      <c r="E30" s="61">
        <f t="shared" si="2"/>
        <v>14.017235413960961</v>
      </c>
      <c r="F30" s="60">
        <f>[1]MercLab!K130</f>
        <v>8070.7438063415902</v>
      </c>
      <c r="G30" s="61">
        <f t="shared" si="3"/>
        <v>9.6758627948377764</v>
      </c>
      <c r="H30" s="95">
        <f>[1]MercLab!L130</f>
        <v>126644.04400744941</v>
      </c>
      <c r="I30" s="61">
        <f t="shared" si="4"/>
        <v>14.460297469017602</v>
      </c>
      <c r="J30" s="95">
        <f>[1]MercLab!M130</f>
        <v>569.80255480585367</v>
      </c>
      <c r="K30" s="61">
        <f t="shared" si="5"/>
        <v>9.6348404008299013</v>
      </c>
      <c r="L30" s="95">
        <f>[1]MercLab!N130</f>
        <v>83106.871629890957</v>
      </c>
      <c r="M30" s="61">
        <f t="shared" si="6"/>
        <v>9.6952192715327534</v>
      </c>
      <c r="N30" s="95">
        <f>[1]MercLab!O130</f>
        <v>16015.84318408436</v>
      </c>
      <c r="O30" s="61">
        <f t="shared" si="7"/>
        <v>5.7205063854105687</v>
      </c>
    </row>
    <row r="31" spans="1:15">
      <c r="A31" s="272" t="s">
        <v>50</v>
      </c>
      <c r="B31" s="60">
        <f>[1]MercLab!J131</f>
        <v>235391.18045823832</v>
      </c>
      <c r="C31" s="61">
        <f t="shared" si="1"/>
        <v>11.196855800813726</v>
      </c>
      <c r="D31" s="60">
        <f t="shared" si="0"/>
        <v>128543.24743695653</v>
      </c>
      <c r="E31" s="61">
        <f t="shared" si="2"/>
        <v>13.31874499002145</v>
      </c>
      <c r="F31" s="94">
        <f>[1]MercLab!K131</f>
        <v>10429.053758967491</v>
      </c>
      <c r="G31" s="61">
        <f t="shared" si="3"/>
        <v>12.503196195184199</v>
      </c>
      <c r="H31" s="60">
        <f>[1]MercLab!L131</f>
        <v>117671.02552367563</v>
      </c>
      <c r="I31" s="61">
        <f t="shared" si="4"/>
        <v>13.435752513214313</v>
      </c>
      <c r="J31" s="60">
        <f>[1]MercLab!M131</f>
        <v>443.16815431340206</v>
      </c>
      <c r="K31" s="61">
        <f t="shared" si="5"/>
        <v>7.4935684326561764</v>
      </c>
      <c r="L31" s="60">
        <f>[1]MercLab!N131</f>
        <v>98268.252871863398</v>
      </c>
      <c r="M31" s="61">
        <f t="shared" si="6"/>
        <v>11.463940831103017</v>
      </c>
      <c r="N31" s="60">
        <f>[1]MercLab!O131</f>
        <v>8579.6801494183856</v>
      </c>
      <c r="O31" s="61">
        <f t="shared" si="7"/>
        <v>3.0644727545972241</v>
      </c>
    </row>
    <row r="32" spans="1:15">
      <c r="A32" s="272" t="s">
        <v>51</v>
      </c>
      <c r="B32" s="94">
        <f>[1]MercLab!J132</f>
        <v>286410.25550724106</v>
      </c>
      <c r="C32" s="61">
        <f t="shared" si="1"/>
        <v>13.623680906590899</v>
      </c>
      <c r="D32" s="94">
        <f t="shared" si="0"/>
        <v>138531.41234240797</v>
      </c>
      <c r="E32" s="61">
        <f t="shared" si="2"/>
        <v>14.353648214784254</v>
      </c>
      <c r="F32" s="94">
        <f>[1]MercLab!K132</f>
        <v>19218.226429389219</v>
      </c>
      <c r="G32" s="61">
        <f t="shared" si="3"/>
        <v>23.040369828711775</v>
      </c>
      <c r="H32" s="94">
        <f>[1]MercLab!L132</f>
        <v>118804.86909717899</v>
      </c>
      <c r="I32" s="61">
        <f t="shared" si="4"/>
        <v>13.565215493370159</v>
      </c>
      <c r="J32" s="94">
        <f>[1]MercLab!M132</f>
        <v>508.31681583976086</v>
      </c>
      <c r="K32" s="61">
        <f t="shared" si="5"/>
        <v>8.5951727530299706</v>
      </c>
      <c r="L32" s="94">
        <f>[1]MercLab!N132</f>
        <v>143288.23955866336</v>
      </c>
      <c r="M32" s="61">
        <f t="shared" si="6"/>
        <v>16.715957108094283</v>
      </c>
      <c r="N32" s="94">
        <f>[1]MercLab!O132</f>
        <v>4590.6036061724981</v>
      </c>
      <c r="O32" s="61">
        <f t="shared" si="7"/>
        <v>1.6396624854628221</v>
      </c>
    </row>
    <row r="33" spans="1:15">
      <c r="A33" s="272" t="s">
        <v>52</v>
      </c>
      <c r="B33" s="94">
        <f>[1]MercLab!J133</f>
        <v>382074.02614101424</v>
      </c>
      <c r="C33" s="61">
        <f t="shared" si="1"/>
        <v>18.17412091484988</v>
      </c>
      <c r="D33" s="94">
        <f t="shared" si="0"/>
        <v>142194.60574317785</v>
      </c>
      <c r="E33" s="61">
        <f t="shared" si="2"/>
        <v>14.733202487192937</v>
      </c>
      <c r="F33" s="94">
        <f>[1]MercLab!K133</f>
        <v>30198.725363787038</v>
      </c>
      <c r="G33" s="61">
        <f t="shared" si="3"/>
        <v>36.204683262203865</v>
      </c>
      <c r="H33" s="94">
        <f>[1]MercLab!L133</f>
        <v>110370.29430106407</v>
      </c>
      <c r="I33" s="61">
        <f t="shared" si="4"/>
        <v>12.602150380183105</v>
      </c>
      <c r="J33" s="94">
        <f>[1]MercLab!M133</f>
        <v>1625.5860783267397</v>
      </c>
      <c r="K33" s="61">
        <f t="shared" si="5"/>
        <v>27.487174794829844</v>
      </c>
      <c r="L33" s="94">
        <f>[1]MercLab!N133</f>
        <v>233898.71684132086</v>
      </c>
      <c r="M33" s="61">
        <f t="shared" si="6"/>
        <v>27.286544453336582</v>
      </c>
      <c r="N33" s="94">
        <f>[1]MercLab!O133</f>
        <v>5980.7035565285014</v>
      </c>
      <c r="O33" s="61">
        <f t="shared" si="7"/>
        <v>2.1361755663521729</v>
      </c>
    </row>
    <row r="34" spans="1:15">
      <c r="A34" s="271" t="s">
        <v>104</v>
      </c>
      <c r="B34" s="94">
        <f>[1]MercLab!J134</f>
        <v>223234.48726137119</v>
      </c>
      <c r="C34" s="61">
        <f t="shared" si="1"/>
        <v>10.618598193731446</v>
      </c>
      <c r="D34" s="94">
        <f t="shared" si="0"/>
        <v>45458.5292370159</v>
      </c>
      <c r="E34" s="61">
        <f t="shared" si="2"/>
        <v>4.7100922887932297</v>
      </c>
      <c r="F34" s="95">
        <f>[1]MercLab!K134</f>
        <v>7712.9145055678418</v>
      </c>
      <c r="G34" s="61">
        <f t="shared" si="3"/>
        <v>9.2468679832890555</v>
      </c>
      <c r="H34" s="94">
        <f>[1]MercLab!L134</f>
        <v>35936.864150650421</v>
      </c>
      <c r="I34" s="61">
        <f t="shared" si="4"/>
        <v>4.1032939985042844</v>
      </c>
      <c r="J34" s="94">
        <f>[1]MercLab!M134</f>
        <v>1808.7505807976395</v>
      </c>
      <c r="K34" s="61">
        <f t="shared" si="5"/>
        <v>30.584319118806828</v>
      </c>
      <c r="L34" s="94">
        <f>[1]MercLab!N134</f>
        <v>174403.10710419688</v>
      </c>
      <c r="M34" s="61">
        <f t="shared" si="6"/>
        <v>20.345806933293886</v>
      </c>
      <c r="N34" s="94">
        <f>[1]MercLab!O134</f>
        <v>3372.8509201582874</v>
      </c>
      <c r="O34" s="61">
        <f t="shared" si="7"/>
        <v>1.2047080508990682</v>
      </c>
    </row>
    <row r="35" spans="1:15">
      <c r="A35" s="273"/>
      <c r="B35" s="95"/>
      <c r="C35" s="61"/>
      <c r="D35" s="95">
        <f t="shared" si="0"/>
        <v>0</v>
      </c>
      <c r="E35" s="61"/>
      <c r="F35" s="95"/>
      <c r="G35" s="61"/>
      <c r="H35" s="95"/>
      <c r="I35" s="61"/>
      <c r="J35" s="95"/>
      <c r="K35" s="61"/>
      <c r="L35" s="95"/>
      <c r="M35" s="61"/>
      <c r="N35" s="95"/>
      <c r="O35" s="61"/>
    </row>
    <row r="36" spans="1:15">
      <c r="A36" s="270" t="s">
        <v>112</v>
      </c>
      <c r="B36" s="93">
        <f>[1]MercLab!J138</f>
        <v>1769346.1515277757</v>
      </c>
      <c r="C36" s="58">
        <f>IF(ISNUMBER(B36/B$9*100),B36/B$9*100,0)</f>
        <v>84.162514847900113</v>
      </c>
      <c r="D36" s="93">
        <f t="shared" si="0"/>
        <v>956166.09734542039</v>
      </c>
      <c r="E36" s="58">
        <f>IF(ISNUMBER(D36/D$9*100),D36/D$9*100,0)</f>
        <v>99.071189444575609</v>
      </c>
      <c r="F36" s="93">
        <f>[1]MercLab!K138</f>
        <v>80660.502857267435</v>
      </c>
      <c r="G36" s="58">
        <f>IF(ISNUMBER(F36/F$9*100),F36/F$9*100,0)</f>
        <v>96.702358213414414</v>
      </c>
      <c r="H36" s="93">
        <f>[1]MercLab!L138</f>
        <v>869591.61427570682</v>
      </c>
      <c r="I36" s="58">
        <f>IF(ISNUMBER(H36/H$9*100),H36/H$9*100,0)</f>
        <v>99.290523431566015</v>
      </c>
      <c r="J36" s="93">
        <f>[1]MercLab!M138</f>
        <v>5913.9802124462121</v>
      </c>
      <c r="K36" s="58">
        <f>IF(ISNUMBER(J36/J$9*100),J36/J$9*100,0)</f>
        <v>100</v>
      </c>
      <c r="L36" s="93">
        <f>[1]MercLab!N138</f>
        <v>813180.05418209569</v>
      </c>
      <c r="M36" s="58">
        <f>IF(ISNUMBER(L36/L$9*100),L36/L$9*100,0)</f>
        <v>94.86530749999605</v>
      </c>
      <c r="N36" s="93">
        <f>[1]MercLab!O138</f>
        <v>0</v>
      </c>
      <c r="O36" s="58">
        <f>IF(ISNUMBER(N36/N$9*100),N36/N$9*100,0)</f>
        <v>0</v>
      </c>
    </row>
    <row r="37" spans="1:15">
      <c r="A37" s="267" t="s">
        <v>107</v>
      </c>
      <c r="B37" s="94">
        <f>SUM(B38:B40)</f>
        <v>1203424.0994259317</v>
      </c>
      <c r="C37" s="61">
        <f t="shared" ref="C37:C44" si="8">IF(ISNUMBER(B37/B$9*100),B37/B$9*100,0)</f>
        <v>57.243292132972897</v>
      </c>
      <c r="D37" s="94">
        <f t="shared" si="0"/>
        <v>581459.067789956</v>
      </c>
      <c r="E37" s="61">
        <f t="shared" ref="E37:E44" si="9">IF(ISNUMBER(D37/D$9*100),D37/D$9*100,0)</f>
        <v>60.246688958345942</v>
      </c>
      <c r="F37" s="94">
        <f>SUM(F38:F40)</f>
        <v>8106.8632023774899</v>
      </c>
      <c r="G37" s="61">
        <f t="shared" ref="G37:G44" si="10">IF(ISNUMBER(F37/F$9*100),F37/F$9*100,0)</f>
        <v>9.7191656586954007</v>
      </c>
      <c r="H37" s="94">
        <f>SUM(H38:H40)</f>
        <v>570102.77993226331</v>
      </c>
      <c r="I37" s="61">
        <f t="shared" ref="I37:I44" si="11">IF(ISNUMBER(H37/H$9*100),H37/H$9*100,0)</f>
        <v>65.094697901857018</v>
      </c>
      <c r="J37" s="94">
        <f>SUM(J38:J40)</f>
        <v>3249.4246553152198</v>
      </c>
      <c r="K37" s="61">
        <f t="shared" ref="K37:K44" si="12">IF(ISNUMBER(J37/J$9*100),J37/J$9*100,0)</f>
        <v>54.944800939250236</v>
      </c>
      <c r="L37" s="94">
        <f>SUM(L38:L40)</f>
        <v>621965.03163602808</v>
      </c>
      <c r="M37" s="61">
        <f t="shared" ref="M37:M44" si="13">IF(ISNUMBER(L37/L$9*100),L37/L$9*100,0)</f>
        <v>72.558228250866591</v>
      </c>
      <c r="N37" s="94">
        <f>SUM(N38:N40)</f>
        <v>0</v>
      </c>
      <c r="O37" s="61">
        <f t="shared" ref="O37:O44" si="14">IF(ISNUMBER(N37/N$9*100),N37/N$9*100,0)</f>
        <v>0</v>
      </c>
    </row>
    <row r="38" spans="1:15">
      <c r="A38" s="268" t="s">
        <v>116</v>
      </c>
      <c r="B38" s="94">
        <f>[1]MercLab!J139</f>
        <v>557818.20893239486</v>
      </c>
      <c r="C38" s="61">
        <f t="shared" si="8"/>
        <v>26.533747085704018</v>
      </c>
      <c r="D38" s="94">
        <f t="shared" si="0"/>
        <v>214497.37618406015</v>
      </c>
      <c r="E38" s="61">
        <f t="shared" si="9"/>
        <v>22.224705781027666</v>
      </c>
      <c r="F38" s="94">
        <f>[1]MercLab!K139</f>
        <v>1217.5079212158812</v>
      </c>
      <c r="G38" s="61">
        <f t="shared" si="10"/>
        <v>1.4596473237146423</v>
      </c>
      <c r="H38" s="94">
        <f>[1]MercLab!L139</f>
        <v>212540.63090756559</v>
      </c>
      <c r="I38" s="61">
        <f t="shared" si="11"/>
        <v>24.268024377011304</v>
      </c>
      <c r="J38" s="94">
        <f>[1]MercLab!M139</f>
        <v>739.23735527869314</v>
      </c>
      <c r="K38" s="61">
        <f t="shared" si="12"/>
        <v>12.499828013001093</v>
      </c>
      <c r="L38" s="94">
        <f>[1]MercLab!N139</f>
        <v>343320.83274835674</v>
      </c>
      <c r="M38" s="61">
        <f t="shared" si="13"/>
        <v>40.05169113817729</v>
      </c>
      <c r="N38" s="94">
        <f>[1]MercLab!O139</f>
        <v>0</v>
      </c>
      <c r="O38" s="61">
        <f t="shared" si="14"/>
        <v>0</v>
      </c>
    </row>
    <row r="39" spans="1:15">
      <c r="A39" s="268" t="s">
        <v>117</v>
      </c>
      <c r="B39" s="94">
        <f>[1]MercLab!J140</f>
        <v>645436.45569306414</v>
      </c>
      <c r="C39" s="61">
        <f t="shared" si="8"/>
        <v>30.701485539581135</v>
      </c>
      <c r="D39" s="94">
        <f t="shared" si="0"/>
        <v>366792.25680542301</v>
      </c>
      <c r="E39" s="61">
        <f t="shared" si="9"/>
        <v>38.004427537913415</v>
      </c>
      <c r="F39" s="94">
        <f>[1]MercLab!K140</f>
        <v>6889.3552811616082</v>
      </c>
      <c r="G39" s="61">
        <f t="shared" si="10"/>
        <v>8.2595183349807577</v>
      </c>
      <c r="H39" s="94">
        <f>[1]MercLab!L140</f>
        <v>357392.71422422485</v>
      </c>
      <c r="I39" s="61">
        <f t="shared" si="11"/>
        <v>40.807327351595781</v>
      </c>
      <c r="J39" s="94">
        <f>[1]MercLab!M140</f>
        <v>2510.1873000365267</v>
      </c>
      <c r="K39" s="61">
        <f t="shared" si="12"/>
        <v>42.44497292624915</v>
      </c>
      <c r="L39" s="94">
        <f>[1]MercLab!N140</f>
        <v>278644.1988876714</v>
      </c>
      <c r="M39" s="61">
        <f t="shared" si="13"/>
        <v>32.506537112689315</v>
      </c>
      <c r="N39" s="94">
        <f>[1]MercLab!O140</f>
        <v>0</v>
      </c>
      <c r="O39" s="61">
        <f t="shared" si="14"/>
        <v>0</v>
      </c>
    </row>
    <row r="40" spans="1:15">
      <c r="A40" s="268" t="s">
        <v>118</v>
      </c>
      <c r="B40" s="94">
        <f>[1]MercLab!J141</f>
        <v>169.43480047283947</v>
      </c>
      <c r="C40" s="61">
        <f t="shared" si="8"/>
        <v>8.0595076877598131E-3</v>
      </c>
      <c r="D40" s="94">
        <f t="shared" si="0"/>
        <v>169.43480047283947</v>
      </c>
      <c r="E40" s="61">
        <f t="shared" si="9"/>
        <v>1.7555639404860088E-2</v>
      </c>
      <c r="F40" s="94">
        <f>[1]MercLab!K141</f>
        <v>0</v>
      </c>
      <c r="G40" s="61">
        <f t="shared" si="10"/>
        <v>0</v>
      </c>
      <c r="H40" s="94">
        <f>[1]MercLab!L141</f>
        <v>169.43480047283947</v>
      </c>
      <c r="I40" s="61">
        <f t="shared" si="11"/>
        <v>1.9346173249938113E-2</v>
      </c>
      <c r="J40" s="94">
        <f>[1]MercLab!M141</f>
        <v>0</v>
      </c>
      <c r="K40" s="61">
        <f t="shared" si="12"/>
        <v>0</v>
      </c>
      <c r="L40" s="94">
        <f>[1]MercLab!N141</f>
        <v>0</v>
      </c>
      <c r="M40" s="61">
        <f t="shared" si="13"/>
        <v>0</v>
      </c>
      <c r="N40" s="94">
        <f>[1]MercLab!O141</f>
        <v>0</v>
      </c>
      <c r="O40" s="61">
        <f t="shared" si="14"/>
        <v>0</v>
      </c>
    </row>
    <row r="41" spans="1:15">
      <c r="A41" s="267" t="s">
        <v>108</v>
      </c>
      <c r="B41" s="94">
        <f>[1]MercLab!J142</f>
        <v>416370.20706469135</v>
      </c>
      <c r="C41" s="61">
        <f t="shared" si="8"/>
        <v>19.805487865699423</v>
      </c>
      <c r="D41" s="94">
        <f t="shared" si="0"/>
        <v>283324.48040372244</v>
      </c>
      <c r="E41" s="61">
        <f t="shared" si="9"/>
        <v>29.356085046616066</v>
      </c>
      <c r="F41" s="60">
        <f>[1]MercLab!K142</f>
        <v>40451.762766149659</v>
      </c>
      <c r="G41" s="61">
        <f t="shared" si="10"/>
        <v>48.496856761460371</v>
      </c>
      <c r="H41" s="94">
        <f>[1]MercLab!L142</f>
        <v>240208.16208044178</v>
      </c>
      <c r="I41" s="61">
        <f t="shared" si="11"/>
        <v>27.427120678212596</v>
      </c>
      <c r="J41" s="94">
        <f>[1]MercLab!M142</f>
        <v>2664.5555571309906</v>
      </c>
      <c r="K41" s="61">
        <f t="shared" si="12"/>
        <v>45.055199060749729</v>
      </c>
      <c r="L41" s="94">
        <f>[1]MercLab!N142</f>
        <v>133045.72666098553</v>
      </c>
      <c r="M41" s="61">
        <f t="shared" si="13"/>
        <v>15.521069050260417</v>
      </c>
      <c r="N41" s="94">
        <f>[1]MercLab!O142</f>
        <v>0</v>
      </c>
      <c r="O41" s="61">
        <f t="shared" si="14"/>
        <v>0</v>
      </c>
    </row>
    <row r="42" spans="1:15">
      <c r="A42" s="267" t="s">
        <v>109</v>
      </c>
      <c r="B42" s="60">
        <f>[1]MercLab!J143</f>
        <v>78575.274518351784</v>
      </c>
      <c r="C42" s="61">
        <f t="shared" si="8"/>
        <v>3.7375912580013861</v>
      </c>
      <c r="D42" s="60">
        <f t="shared" si="0"/>
        <v>50204.768938659545</v>
      </c>
      <c r="E42" s="61">
        <f t="shared" si="9"/>
        <v>5.201864182752189</v>
      </c>
      <c r="F42" s="94">
        <f>[1]MercLab!K143</f>
        <v>14619.95998849735</v>
      </c>
      <c r="G42" s="61">
        <f t="shared" si="10"/>
        <v>17.527594768101252</v>
      </c>
      <c r="H42" s="60">
        <f>[1]MercLab!L143</f>
        <v>35584.808950162194</v>
      </c>
      <c r="I42" s="61">
        <f t="shared" si="11"/>
        <v>4.063096111864823</v>
      </c>
      <c r="J42" s="60">
        <f>[1]MercLab!M143</f>
        <v>0</v>
      </c>
      <c r="K42" s="61">
        <f t="shared" si="12"/>
        <v>0</v>
      </c>
      <c r="L42" s="60">
        <f>[1]MercLab!N143</f>
        <v>28370.505579691922</v>
      </c>
      <c r="M42" s="61">
        <f t="shared" si="13"/>
        <v>3.3096934951938044</v>
      </c>
      <c r="N42" s="60">
        <f>[1]MercLab!O143</f>
        <v>0</v>
      </c>
      <c r="O42" s="61">
        <f t="shared" si="14"/>
        <v>0</v>
      </c>
    </row>
    <row r="43" spans="1:15">
      <c r="A43" s="267" t="s">
        <v>110</v>
      </c>
      <c r="B43" s="94">
        <f>[1]MercLab!J144</f>
        <v>32526.884063988426</v>
      </c>
      <c r="C43" s="61">
        <f t="shared" si="8"/>
        <v>1.5472067806672916</v>
      </c>
      <c r="D43" s="94">
        <f t="shared" si="0"/>
        <v>21291.303427685511</v>
      </c>
      <c r="E43" s="61">
        <f t="shared" si="9"/>
        <v>2.2060547443193408</v>
      </c>
      <c r="F43" s="94">
        <f>[1]MercLab!K144</f>
        <v>8665.0874404035476</v>
      </c>
      <c r="G43" s="61">
        <f t="shared" si="10"/>
        <v>10.388410187514284</v>
      </c>
      <c r="H43" s="94">
        <f>[1]MercLab!L144</f>
        <v>12626.215987281963</v>
      </c>
      <c r="I43" s="61">
        <f t="shared" si="11"/>
        <v>1.4416693695711686</v>
      </c>
      <c r="J43" s="94">
        <f>[1]MercLab!M144</f>
        <v>0</v>
      </c>
      <c r="K43" s="61">
        <f t="shared" si="12"/>
        <v>0</v>
      </c>
      <c r="L43" s="94">
        <f>[1]MercLab!N144</f>
        <v>11235.580636302957</v>
      </c>
      <c r="M43" s="61">
        <f t="shared" si="13"/>
        <v>1.3107390011870621</v>
      </c>
      <c r="N43" s="94">
        <f>[1]MercLab!O144</f>
        <v>0</v>
      </c>
      <c r="O43" s="61">
        <f t="shared" si="14"/>
        <v>0</v>
      </c>
    </row>
    <row r="44" spans="1:15">
      <c r="A44" s="267" t="s">
        <v>111</v>
      </c>
      <c r="B44" s="94">
        <f>[1]MercLab!J145</f>
        <v>38449.68645455299</v>
      </c>
      <c r="C44" s="61">
        <f t="shared" si="8"/>
        <v>1.8289368105467747</v>
      </c>
      <c r="D44" s="94">
        <f t="shared" si="0"/>
        <v>19886.47678542239</v>
      </c>
      <c r="E44" s="61">
        <f t="shared" si="9"/>
        <v>2.0604965125447228</v>
      </c>
      <c r="F44" s="95">
        <f>[1]MercLab!K145</f>
        <v>8816.8294598393459</v>
      </c>
      <c r="G44" s="61">
        <f t="shared" si="10"/>
        <v>10.570330837643052</v>
      </c>
      <c r="H44" s="94">
        <f>[1]MercLab!L145</f>
        <v>11069.647325583044</v>
      </c>
      <c r="I44" s="61">
        <f t="shared" si="11"/>
        <v>1.2639393700633117</v>
      </c>
      <c r="J44" s="94">
        <f>[1]MercLab!M145</f>
        <v>0</v>
      </c>
      <c r="K44" s="61">
        <f t="shared" si="12"/>
        <v>0</v>
      </c>
      <c r="L44" s="94">
        <f>[1]MercLab!N145</f>
        <v>18563.209669130563</v>
      </c>
      <c r="M44" s="61">
        <f t="shared" si="13"/>
        <v>2.1655777024932146</v>
      </c>
      <c r="N44" s="94">
        <f>[1]MercLab!O145</f>
        <v>0</v>
      </c>
      <c r="O44" s="61">
        <f t="shared" si="14"/>
        <v>0</v>
      </c>
    </row>
    <row r="45" spans="1:15">
      <c r="A45" s="267"/>
      <c r="B45" s="95"/>
      <c r="C45" s="96"/>
      <c r="D45" s="95">
        <f t="shared" si="0"/>
        <v>0</v>
      </c>
      <c r="E45" s="96"/>
      <c r="F45" s="95"/>
      <c r="G45" s="96"/>
      <c r="H45" s="95"/>
      <c r="I45" s="96"/>
      <c r="J45" s="95"/>
      <c r="K45" s="96"/>
      <c r="L45" s="95"/>
      <c r="M45" s="96"/>
      <c r="N45" s="95"/>
      <c r="O45" s="96"/>
    </row>
    <row r="46" spans="1:15">
      <c r="A46" s="270" t="s">
        <v>15</v>
      </c>
      <c r="B46" s="93"/>
      <c r="C46" s="58"/>
      <c r="D46" s="93"/>
      <c r="E46" s="58"/>
      <c r="F46" s="93"/>
      <c r="G46" s="58"/>
      <c r="H46" s="93"/>
      <c r="I46" s="58"/>
      <c r="J46" s="93"/>
      <c r="K46" s="58"/>
      <c r="L46" s="93"/>
      <c r="M46" s="58"/>
      <c r="N46" s="93"/>
      <c r="O46" s="58"/>
    </row>
    <row r="47" spans="1:15">
      <c r="A47" s="267" t="s">
        <v>41</v>
      </c>
      <c r="B47" s="60">
        <f>[1]MercLab!J147</f>
        <v>1056001.1648666549</v>
      </c>
      <c r="C47" s="61">
        <f>IF(ISNUMBER(B47/B$9*100),B47/B$9*100,0)</f>
        <v>50.230823200281208</v>
      </c>
      <c r="D47" s="60">
        <f t="shared" si="0"/>
        <v>333306.4183475005</v>
      </c>
      <c r="E47" s="61">
        <f>IF(ISNUMBER(D47/D$9*100),D47/D$9*100,0)</f>
        <v>34.534861052774971</v>
      </c>
      <c r="F47" s="60">
        <f>[1]MercLab!K147</f>
        <v>0</v>
      </c>
      <c r="G47" s="61">
        <f>IF(ISNUMBER(F47/F$9*100),F47/F$9*100,0)</f>
        <v>0</v>
      </c>
      <c r="H47" s="60">
        <f>[1]MercLab!L147</f>
        <v>333306.4183475005</v>
      </c>
      <c r="I47" s="61">
        <f>IF(ISNUMBER(H47/H$9*100),H47/H$9*100,0)</f>
        <v>38.057138773570593</v>
      </c>
      <c r="J47" s="60">
        <f>[1]MercLab!M147</f>
        <v>0</v>
      </c>
      <c r="K47" s="61">
        <f>IF(ISNUMBER(J47/J$9*100),J47/J$9*100,0)</f>
        <v>0</v>
      </c>
      <c r="L47" s="60">
        <f>[1]MercLab!N147</f>
        <v>507176.51710965292</v>
      </c>
      <c r="M47" s="61">
        <f>IF(ISNUMBER(L47/L$9*100),L47/L$9*100,0)</f>
        <v>59.167039335190289</v>
      </c>
      <c r="N47" s="60">
        <f>[1]MercLab!O147</f>
        <v>215518.22940954793</v>
      </c>
      <c r="O47" s="61">
        <f>IF(ISNUMBER(N47/N$9*100),N47/N$9*100,0)</f>
        <v>76.978364069826725</v>
      </c>
    </row>
    <row r="48" spans="1:15">
      <c r="A48" s="267" t="s">
        <v>42</v>
      </c>
      <c r="B48" s="60">
        <f>[1]MercLab!J148</f>
        <v>207193.24155638579</v>
      </c>
      <c r="C48" s="61">
        <f>IF(ISNUMBER(B48/B$9*100),B48/B$9*100,0)</f>
        <v>9.8555640194072733</v>
      </c>
      <c r="D48" s="60">
        <f t="shared" si="0"/>
        <v>147935.66228449016</v>
      </c>
      <c r="E48" s="61">
        <f>IF(ISNUMBER(D48/D$9*100),D48/D$9*100,0)</f>
        <v>15.32805028800437</v>
      </c>
      <c r="F48" s="94">
        <f>[1]MercLab!K148</f>
        <v>0</v>
      </c>
      <c r="G48" s="61">
        <f>IF(ISNUMBER(F48/F$9*100),F48/F$9*100,0)</f>
        <v>0</v>
      </c>
      <c r="H48" s="60">
        <f>[1]MercLab!L148</f>
        <v>147935.66228449016</v>
      </c>
      <c r="I48" s="61">
        <f>IF(ISNUMBER(H48/H$9*100),H48/H$9*100,0)</f>
        <v>16.891387981767423</v>
      </c>
      <c r="J48" s="60">
        <f>[1]MercLab!M148</f>
        <v>0</v>
      </c>
      <c r="K48" s="61">
        <f>IF(ISNUMBER(J48/J$9*100),J48/J$9*100,0)</f>
        <v>0</v>
      </c>
      <c r="L48" s="60">
        <f>[1]MercLab!N148</f>
        <v>47349.126081822593</v>
      </c>
      <c r="M48" s="61">
        <f>IF(ISNUMBER(L48/L$9*100),L48/L$9*100,0)</f>
        <v>5.523732883642932</v>
      </c>
      <c r="N48" s="60">
        <f>[1]MercLab!O148</f>
        <v>11908.453190073293</v>
      </c>
      <c r="O48" s="61">
        <f>IF(ISNUMBER(N48/N$9*100),N48/N$9*100,0)</f>
        <v>4.2534371578933357</v>
      </c>
    </row>
    <row r="49" spans="1:15">
      <c r="A49" s="267" t="s">
        <v>53</v>
      </c>
      <c r="B49" s="94">
        <f>[1]MercLab!J149</f>
        <v>833891.30131006567</v>
      </c>
      <c r="C49" s="61">
        <f>IF(ISNUMBER(B49/B$9*100),B49/B$9*100,0)</f>
        <v>39.665719999132357</v>
      </c>
      <c r="D49" s="94">
        <f t="shared" si="0"/>
        <v>482026.74270779459</v>
      </c>
      <c r="E49" s="61">
        <f>IF(ISNUMBER(D49/D$9*100),D49/D$9*100,0)</f>
        <v>49.944212492721206</v>
      </c>
      <c r="F49" s="94">
        <f>[1]MercLab!K149</f>
        <v>83241.667418209487</v>
      </c>
      <c r="G49" s="61">
        <f>IF(ISNUMBER(F49/F$9*100),F49/F$9*100,0)</f>
        <v>99.796867807802585</v>
      </c>
      <c r="H49" s="94">
        <f>[1]MercLab!L149</f>
        <v>392871.09507713892</v>
      </c>
      <c r="I49" s="61">
        <f>IF(ISNUMBER(H49/H$9*100),H49/H$9*100,0)</f>
        <v>44.858271435646493</v>
      </c>
      <c r="J49" s="94">
        <f>[1]MercLab!M149</f>
        <v>5913.9802124462121</v>
      </c>
      <c r="K49" s="61">
        <f>IF(ISNUMBER(J49/J$9*100),J49/J$9*100,0)</f>
        <v>100</v>
      </c>
      <c r="L49" s="94">
        <f>[1]MercLab!N149</f>
        <v>300413.70181432104</v>
      </c>
      <c r="M49" s="61">
        <f>IF(ISNUMBER(L49/L$9*100),L49/L$9*100,0)</f>
        <v>35.046159891971392</v>
      </c>
      <c r="N49" s="94">
        <f>[1]MercLab!O149</f>
        <v>51450.856787963843</v>
      </c>
      <c r="O49" s="61">
        <f>IF(ISNUMBER(N49/N$9*100),N49/N$9*100,0)</f>
        <v>18.377112675708222</v>
      </c>
    </row>
    <row r="50" spans="1:15">
      <c r="A50" s="267" t="s">
        <v>49</v>
      </c>
      <c r="B50" s="94">
        <f>[1]MercLab!J150</f>
        <v>5211.4428748981236</v>
      </c>
      <c r="C50" s="61">
        <f>IF(ISNUMBER(B50/B$9*100),B50/B$9*100,0)</f>
        <v>0.24789278116035804</v>
      </c>
      <c r="D50" s="94">
        <f t="shared" si="0"/>
        <v>1861.5063817062542</v>
      </c>
      <c r="E50" s="61">
        <f>IF(ISNUMBER(D50/D$9*100),D50/D$9*100,0)</f>
        <v>0.1928761665011047</v>
      </c>
      <c r="F50" s="94">
        <f>[1]MercLab!K150</f>
        <v>169.43480047283947</v>
      </c>
      <c r="G50" s="61">
        <f>IF(ISNUMBER(F50/F$9*100),F50/F$9*100,0)</f>
        <v>0.2031321921974191</v>
      </c>
      <c r="H50" s="94">
        <f>[1]MercLab!L150</f>
        <v>1692.0715812334147</v>
      </c>
      <c r="I50" s="61">
        <f>IF(ISNUMBER(H50/H$9*100),H50/H$9*100,0)</f>
        <v>0.19320180901730299</v>
      </c>
      <c r="J50" s="94">
        <f>[1]MercLab!M150</f>
        <v>0</v>
      </c>
      <c r="K50" s="61">
        <f>IF(ISNUMBER(J50/J$9*100),J50/J$9*100,0)</f>
        <v>0</v>
      </c>
      <c r="L50" s="94">
        <f>[1]MercLab!N150</f>
        <v>2255.0030778296168</v>
      </c>
      <c r="M50" s="61">
        <f>IF(ISNUMBER(L50/L$9*100),L50/L$9*100,0)</f>
        <v>0.2630678891981782</v>
      </c>
      <c r="N50" s="94">
        <f>[1]MercLab!O150</f>
        <v>1094.9334153622503</v>
      </c>
      <c r="O50" s="61">
        <f>IF(ISNUMBER(N50/N$9*100),N50/N$9*100,0)</f>
        <v>0.39108609657239535</v>
      </c>
    </row>
    <row r="51" spans="1:15">
      <c r="A51" s="264"/>
      <c r="B51" s="265"/>
      <c r="C51" s="276"/>
      <c r="D51" s="265"/>
      <c r="E51" s="276"/>
      <c r="F51" s="265"/>
      <c r="G51" s="276"/>
      <c r="H51" s="265"/>
      <c r="I51" s="276"/>
      <c r="J51" s="265"/>
      <c r="K51" s="276"/>
      <c r="L51" s="265"/>
      <c r="M51" s="276"/>
      <c r="N51" s="265"/>
      <c r="O51" s="276"/>
    </row>
    <row r="52" spans="1:15">
      <c r="A52" s="15" t="str">
        <f>'C01'!A42</f>
        <v>Fuente: Instituto Nacional de Estadística (INE). XL Encuesta Permanente de Hogares de Propósitos Múltiples, Septiembre 2010.</v>
      </c>
      <c r="B52" s="113"/>
      <c r="C52" s="112"/>
      <c r="D52" s="113"/>
      <c r="E52" s="112"/>
      <c r="F52" s="114"/>
      <c r="G52" s="112"/>
      <c r="H52" s="114"/>
      <c r="I52" s="112"/>
      <c r="J52" s="114"/>
      <c r="K52" s="112"/>
      <c r="L52" s="113"/>
      <c r="M52" s="112"/>
      <c r="N52" s="113"/>
      <c r="O52" s="112"/>
    </row>
    <row r="53" spans="1:15">
      <c r="A53" s="15" t="str">
        <f>'C01'!A43</f>
        <v>El salario mínimo en el área urbana es Lps. 5,500 y en la área rural es Lps. 4,055 (Promedio de salarios mínimos por rama)</v>
      </c>
      <c r="B53" s="115"/>
      <c r="C53" s="116"/>
      <c r="D53" s="115"/>
      <c r="E53" s="116"/>
      <c r="F53" s="117"/>
      <c r="G53" s="116"/>
      <c r="H53" s="115"/>
      <c r="I53" s="116"/>
      <c r="J53" s="117"/>
      <c r="K53" s="118"/>
      <c r="L53" s="115"/>
      <c r="M53" s="116"/>
      <c r="N53" s="117"/>
      <c r="O53" s="116"/>
    </row>
    <row r="54" spans="1:15">
      <c r="A54" s="15" t="s">
        <v>99</v>
      </c>
      <c r="B54" s="115"/>
      <c r="C54" s="116"/>
      <c r="D54" s="115"/>
      <c r="E54" s="116"/>
      <c r="F54" s="117"/>
      <c r="G54" s="30"/>
      <c r="H54" s="111"/>
      <c r="I54" s="116"/>
      <c r="J54" s="117"/>
      <c r="K54" s="118"/>
      <c r="L54" s="115"/>
      <c r="M54" s="116"/>
      <c r="N54" s="117"/>
      <c r="O54" s="116"/>
    </row>
    <row r="55" spans="1:15">
      <c r="A55" s="15" t="s">
        <v>100</v>
      </c>
      <c r="B55" s="115"/>
      <c r="C55" s="116"/>
      <c r="D55" s="115"/>
      <c r="E55" s="116"/>
      <c r="F55" s="117"/>
      <c r="G55" s="116"/>
      <c r="H55" s="73"/>
      <c r="I55" s="116"/>
      <c r="J55" s="117"/>
      <c r="K55" s="116"/>
      <c r="L55" s="115"/>
      <c r="M55" s="116"/>
      <c r="N55" s="117"/>
      <c r="O55" s="116"/>
    </row>
    <row r="56" spans="1:15">
      <c r="A56" s="15" t="s">
        <v>106</v>
      </c>
      <c r="B56" s="115"/>
      <c r="C56" s="116"/>
      <c r="D56" s="115"/>
      <c r="E56" s="116"/>
      <c r="F56" s="117"/>
      <c r="G56" s="116"/>
      <c r="H56" s="73"/>
      <c r="I56" s="116"/>
      <c r="J56" s="117"/>
      <c r="K56" s="116"/>
      <c r="L56" s="115"/>
      <c r="M56" s="116"/>
      <c r="N56" s="117"/>
      <c r="O56" s="116"/>
    </row>
    <row r="57" spans="1:15">
      <c r="A57" s="15"/>
      <c r="B57" s="115"/>
      <c r="C57" s="116"/>
      <c r="D57" s="115"/>
      <c r="E57" s="116"/>
      <c r="F57" s="117"/>
      <c r="G57" s="116"/>
      <c r="H57" s="73"/>
      <c r="I57" s="116"/>
      <c r="J57" s="117"/>
      <c r="K57" s="116"/>
      <c r="L57" s="115"/>
      <c r="M57" s="116"/>
      <c r="N57" s="117"/>
      <c r="O57" s="116"/>
    </row>
    <row r="58" spans="1:15">
      <c r="A58" s="15"/>
      <c r="B58" s="115"/>
      <c r="C58" s="116"/>
      <c r="D58" s="115"/>
      <c r="E58" s="116"/>
      <c r="F58" s="117"/>
      <c r="G58" s="116"/>
      <c r="H58" s="73"/>
      <c r="I58" s="116"/>
      <c r="J58" s="117"/>
      <c r="K58" s="116"/>
      <c r="L58" s="115"/>
      <c r="M58" s="116"/>
      <c r="N58" s="117"/>
      <c r="O58" s="116"/>
    </row>
    <row r="59" spans="1:15">
      <c r="A59" s="334" t="s">
        <v>86</v>
      </c>
      <c r="B59" s="334"/>
      <c r="C59" s="334"/>
      <c r="D59" s="334"/>
      <c r="E59" s="334"/>
      <c r="F59" s="334"/>
      <c r="G59" s="334"/>
      <c r="H59" s="334"/>
      <c r="I59" s="334"/>
      <c r="J59" s="334"/>
      <c r="K59" s="334"/>
      <c r="L59" s="334"/>
      <c r="M59" s="334"/>
      <c r="N59" s="334"/>
      <c r="O59" s="334"/>
    </row>
    <row r="60" spans="1:15">
      <c r="A60" s="334" t="s">
        <v>92</v>
      </c>
      <c r="B60" s="334"/>
      <c r="C60" s="334"/>
      <c r="D60" s="334"/>
      <c r="E60" s="334"/>
      <c r="F60" s="334"/>
      <c r="G60" s="334"/>
      <c r="H60" s="334"/>
      <c r="I60" s="334"/>
      <c r="J60" s="334"/>
      <c r="K60" s="334"/>
      <c r="L60" s="334"/>
      <c r="M60" s="334"/>
      <c r="N60" s="334"/>
      <c r="O60" s="334"/>
    </row>
    <row r="61" spans="1:15">
      <c r="A61" s="334" t="s">
        <v>36</v>
      </c>
      <c r="B61" s="334"/>
      <c r="C61" s="334"/>
      <c r="D61" s="334"/>
      <c r="E61" s="334"/>
      <c r="F61" s="334"/>
      <c r="G61" s="334"/>
      <c r="H61" s="334"/>
      <c r="I61" s="334"/>
      <c r="J61" s="334"/>
      <c r="K61" s="334"/>
      <c r="L61" s="334"/>
      <c r="M61" s="334"/>
      <c r="N61" s="334"/>
      <c r="O61" s="334"/>
    </row>
    <row r="62" spans="1:15" ht="23.25">
      <c r="A62" s="321" t="s">
        <v>121</v>
      </c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  <c r="M62" s="321"/>
      <c r="N62" s="321"/>
      <c r="O62" s="321"/>
    </row>
    <row r="63" spans="1:15">
      <c r="A63" s="25" t="s">
        <v>20</v>
      </c>
      <c r="B63" s="333"/>
      <c r="C63" s="333"/>
      <c r="D63" s="333"/>
      <c r="E63" s="333"/>
      <c r="F63" s="333"/>
      <c r="G63" s="333"/>
      <c r="H63" s="333"/>
      <c r="I63" s="333"/>
      <c r="J63" s="333"/>
      <c r="K63" s="333"/>
      <c r="L63" s="75"/>
      <c r="M63" s="75"/>
      <c r="N63" s="75"/>
      <c r="O63" s="75"/>
    </row>
    <row r="64" spans="1:15">
      <c r="A64" s="336" t="s">
        <v>34</v>
      </c>
      <c r="B64" s="339" t="s">
        <v>7</v>
      </c>
      <c r="C64" s="339"/>
      <c r="D64" s="335" t="s">
        <v>8</v>
      </c>
      <c r="E64" s="335"/>
      <c r="F64" s="335"/>
      <c r="G64" s="335"/>
      <c r="H64" s="335"/>
      <c r="I64" s="335"/>
      <c r="J64" s="335"/>
      <c r="K64" s="335"/>
      <c r="L64" s="339" t="s">
        <v>1</v>
      </c>
      <c r="M64" s="339"/>
      <c r="N64" s="341" t="s">
        <v>2</v>
      </c>
      <c r="O64" s="341"/>
    </row>
    <row r="65" spans="1:15" ht="13.5">
      <c r="A65" s="337"/>
      <c r="B65" s="340"/>
      <c r="C65" s="340"/>
      <c r="D65" s="343" t="s">
        <v>5</v>
      </c>
      <c r="E65" s="343"/>
      <c r="F65" s="343" t="s">
        <v>119</v>
      </c>
      <c r="G65" s="343"/>
      <c r="H65" s="343" t="s">
        <v>11</v>
      </c>
      <c r="I65" s="343"/>
      <c r="J65" s="343" t="s">
        <v>120</v>
      </c>
      <c r="K65" s="343"/>
      <c r="L65" s="340"/>
      <c r="M65" s="340"/>
      <c r="N65" s="342"/>
      <c r="O65" s="342"/>
    </row>
    <row r="66" spans="1:15" customFormat="1">
      <c r="A66" s="338"/>
      <c r="B66" s="63" t="s">
        <v>9</v>
      </c>
      <c r="C66" s="64" t="s">
        <v>96</v>
      </c>
      <c r="D66" s="63" t="s">
        <v>9</v>
      </c>
      <c r="E66" s="64" t="s">
        <v>96</v>
      </c>
      <c r="F66" s="63" t="s">
        <v>9</v>
      </c>
      <c r="G66" s="64" t="s">
        <v>96</v>
      </c>
      <c r="H66" s="63" t="s">
        <v>9</v>
      </c>
      <c r="I66" s="64" t="s">
        <v>96</v>
      </c>
      <c r="J66" s="63" t="s">
        <v>9</v>
      </c>
      <c r="K66" s="64" t="s">
        <v>96</v>
      </c>
      <c r="L66" s="63" t="s">
        <v>9</v>
      </c>
      <c r="M66" s="64" t="s">
        <v>96</v>
      </c>
      <c r="N66" s="63" t="s">
        <v>9</v>
      </c>
      <c r="O66" s="64" t="s">
        <v>96</v>
      </c>
    </row>
    <row r="67" spans="1:15">
      <c r="A67" s="119"/>
      <c r="B67" s="119"/>
      <c r="C67" s="120"/>
      <c r="D67" s="106"/>
      <c r="E67" s="108"/>
      <c r="F67" s="106"/>
      <c r="G67" s="108"/>
      <c r="H67" s="106"/>
      <c r="I67" s="108"/>
      <c r="J67" s="106"/>
      <c r="K67" s="108"/>
      <c r="L67" s="106"/>
      <c r="M67" s="108"/>
      <c r="N67" s="106"/>
      <c r="O67" s="108"/>
    </row>
    <row r="68" spans="1:15" ht="11.25" customHeight="1">
      <c r="A68" s="65" t="s">
        <v>113</v>
      </c>
      <c r="B68" s="24">
        <f t="shared" ref="B68:O68" si="15">B9</f>
        <v>2102297.1506083999</v>
      </c>
      <c r="C68" s="58">
        <f t="shared" si="15"/>
        <v>99.999999999982094</v>
      </c>
      <c r="D68" s="24">
        <f t="shared" si="15"/>
        <v>965130.3297214756</v>
      </c>
      <c r="E68" s="58">
        <f t="shared" si="15"/>
        <v>45.908368826080043</v>
      </c>
      <c r="F68" s="24">
        <f t="shared" si="15"/>
        <v>83411.102218682325</v>
      </c>
      <c r="G68" s="58">
        <f t="shared" si="15"/>
        <v>3.9676171465362708</v>
      </c>
      <c r="H68" s="24">
        <f t="shared" si="15"/>
        <v>875805.24729034712</v>
      </c>
      <c r="I68" s="58">
        <f t="shared" si="15"/>
        <v>41.65944129434277</v>
      </c>
      <c r="J68" s="24">
        <f t="shared" si="15"/>
        <v>5913.9802124462121</v>
      </c>
      <c r="K68" s="58">
        <f t="shared" si="15"/>
        <v>0.2813103852010036</v>
      </c>
      <c r="L68" s="24">
        <f t="shared" si="15"/>
        <v>857194.34808360226</v>
      </c>
      <c r="M68" s="58">
        <f t="shared" si="15"/>
        <v>40.774176373474717</v>
      </c>
      <c r="N68" s="24">
        <f t="shared" si="15"/>
        <v>279972.47280294541</v>
      </c>
      <c r="O68" s="58">
        <f t="shared" si="15"/>
        <v>13.317454800427333</v>
      </c>
    </row>
    <row r="69" spans="1:15">
      <c r="A69" s="29"/>
      <c r="B69" s="24"/>
      <c r="C69" s="58"/>
      <c r="D69" s="24">
        <f t="shared" ref="D69:D93" si="16">F69+H69+J69</f>
        <v>0</v>
      </c>
      <c r="E69" s="58"/>
      <c r="F69" s="24"/>
      <c r="G69" s="58"/>
      <c r="H69" s="24"/>
      <c r="I69" s="58"/>
      <c r="J69" s="24"/>
      <c r="K69" s="58"/>
      <c r="L69" s="24"/>
      <c r="M69" s="58"/>
      <c r="N69" s="24"/>
      <c r="O69" s="58"/>
    </row>
    <row r="70" spans="1:15">
      <c r="A70" s="66" t="s">
        <v>16</v>
      </c>
      <c r="B70" s="24"/>
      <c r="C70" s="58"/>
      <c r="D70" s="24"/>
      <c r="E70" s="58"/>
      <c r="F70" s="24"/>
      <c r="G70" s="58"/>
      <c r="H70" s="24"/>
      <c r="I70" s="58"/>
      <c r="J70" s="24"/>
      <c r="K70" s="58"/>
      <c r="L70" s="24"/>
      <c r="M70" s="58"/>
      <c r="N70" s="24"/>
      <c r="O70" s="58"/>
    </row>
    <row r="71" spans="1:15">
      <c r="A71" s="110" t="s">
        <v>57</v>
      </c>
      <c r="B71" s="94">
        <f>[1]MercLab!J153</f>
        <v>1048033.6861752198</v>
      </c>
      <c r="C71" s="61">
        <f>IF(ISNUMBER(B71/B$68*100),B71/B$68*100,0)</f>
        <v>49.851834022222853</v>
      </c>
      <c r="D71" s="94">
        <f t="shared" si="16"/>
        <v>328923.44719683798</v>
      </c>
      <c r="E71" s="61">
        <f>IF(ISNUMBER(D71/D$68*100),D71/D$68*100,0)</f>
        <v>34.080728484800716</v>
      </c>
      <c r="F71" s="94">
        <f>[1]MercLab!K153</f>
        <v>0</v>
      </c>
      <c r="G71" s="61">
        <f>IF(ISNUMBER(F71/F$68*100),F71/F$68*100,0)</f>
        <v>0</v>
      </c>
      <c r="H71" s="94">
        <f>[1]MercLab!L153</f>
        <v>328923.44719683798</v>
      </c>
      <c r="I71" s="61">
        <f>IF(ISNUMBER(H71/H$68*100),H71/H$68*100,0)</f>
        <v>37.556688340757702</v>
      </c>
      <c r="J71" s="94">
        <f>[1]MercLab!M153</f>
        <v>0</v>
      </c>
      <c r="K71" s="61">
        <f>IF(ISNUMBER(J71/J$68*100),J71/J$68*100,0)</f>
        <v>0</v>
      </c>
      <c r="L71" s="94">
        <f>[1]MercLab!N153</f>
        <v>504035.1777231968</v>
      </c>
      <c r="M71" s="61">
        <f>IF(ISNUMBER(L71/L$68*100),L71/L$68*100,0)</f>
        <v>58.800571754824283</v>
      </c>
      <c r="N71" s="94">
        <f>[1]MercLab!O153</f>
        <v>215075.06125523453</v>
      </c>
      <c r="O71" s="61">
        <f>IF(ISNUMBER(N71/N$68*100),N71/N$68*100,0)</f>
        <v>76.820074167295729</v>
      </c>
    </row>
    <row r="72" spans="1:15">
      <c r="A72" s="110" t="s">
        <v>76</v>
      </c>
      <c r="B72" s="94">
        <f>[1]MercLab!J154</f>
        <v>7967.4786914326451</v>
      </c>
      <c r="C72" s="61">
        <f t="shared" ref="C72:C80" si="17">IF(ISNUMBER(B72/B$68*100),B72/B$68*100,0)</f>
        <v>0.37898917805824334</v>
      </c>
      <c r="D72" s="94">
        <f t="shared" si="16"/>
        <v>4382.9711506628191</v>
      </c>
      <c r="E72" s="61">
        <f t="shared" ref="E72:E80" si="18">IF(ISNUMBER(D72/D$68*100),D72/D$68*100,0)</f>
        <v>0.45413256797428475</v>
      </c>
      <c r="F72" s="94">
        <f>[1]MercLab!K154</f>
        <v>0</v>
      </c>
      <c r="G72" s="61">
        <f t="shared" ref="G72:G80" si="19">IF(ISNUMBER(F72/F$68*100),F72/F$68*100,0)</f>
        <v>0</v>
      </c>
      <c r="H72" s="94">
        <f>[1]MercLab!L154</f>
        <v>4382.9711506628191</v>
      </c>
      <c r="I72" s="61">
        <f t="shared" ref="I72:I80" si="20">IF(ISNUMBER(H72/H$68*100),H72/H$68*100,0)</f>
        <v>0.50045043281292145</v>
      </c>
      <c r="J72" s="94">
        <f>[1]MercLab!M154</f>
        <v>0</v>
      </c>
      <c r="K72" s="61">
        <f t="shared" ref="K72:K80" si="21">IF(ISNUMBER(J72/J$68*100),J72/J$68*100,0)</f>
        <v>0</v>
      </c>
      <c r="L72" s="94">
        <f>[1]MercLab!N154</f>
        <v>3141.3393864564214</v>
      </c>
      <c r="M72" s="61">
        <f t="shared" ref="M72:M80" si="22">IF(ISNUMBER(L72/L$68*100),L72/L$68*100,0)</f>
        <v>0.36646758036603927</v>
      </c>
      <c r="N72" s="94">
        <f>[1]MercLab!O154</f>
        <v>443.16815431340206</v>
      </c>
      <c r="O72" s="61">
        <f t="shared" ref="O72:O80" si="23">IF(ISNUMBER(N72/N$68*100),N72/N$68*100,0)</f>
        <v>0.15828990253099617</v>
      </c>
    </row>
    <row r="73" spans="1:15">
      <c r="A73" s="110" t="s">
        <v>58</v>
      </c>
      <c r="B73" s="94">
        <f>[1]MercLab!J155</f>
        <v>207193.24155638579</v>
      </c>
      <c r="C73" s="61">
        <f t="shared" si="17"/>
        <v>9.8555640194072733</v>
      </c>
      <c r="D73" s="94">
        <f t="shared" si="16"/>
        <v>147935.66228449016</v>
      </c>
      <c r="E73" s="61">
        <f t="shared" si="18"/>
        <v>15.32805028800437</v>
      </c>
      <c r="F73" s="94">
        <f>[1]MercLab!K155</f>
        <v>0</v>
      </c>
      <c r="G73" s="61">
        <f t="shared" si="19"/>
        <v>0</v>
      </c>
      <c r="H73" s="94">
        <f>[1]MercLab!L155</f>
        <v>147935.66228449016</v>
      </c>
      <c r="I73" s="61">
        <f t="shared" si="20"/>
        <v>16.891387981767423</v>
      </c>
      <c r="J73" s="94">
        <f>[1]MercLab!M155</f>
        <v>0</v>
      </c>
      <c r="K73" s="61">
        <f t="shared" si="21"/>
        <v>0</v>
      </c>
      <c r="L73" s="94">
        <f>[1]MercLab!N155</f>
        <v>47349.126081822593</v>
      </c>
      <c r="M73" s="61">
        <f t="shared" si="22"/>
        <v>5.523732883642932</v>
      </c>
      <c r="N73" s="94">
        <f>[1]MercLab!O155</f>
        <v>11908.453190073293</v>
      </c>
      <c r="O73" s="61">
        <f t="shared" si="23"/>
        <v>4.2534371578933357</v>
      </c>
    </row>
    <row r="74" spans="1:15">
      <c r="A74" s="110" t="s">
        <v>59</v>
      </c>
      <c r="B74" s="94">
        <f>[1]MercLab!J156</f>
        <v>9212.0699240062295</v>
      </c>
      <c r="C74" s="61">
        <f t="shared" si="17"/>
        <v>0.43819066782924948</v>
      </c>
      <c r="D74" s="94">
        <f t="shared" si="16"/>
        <v>9212.0699240062313</v>
      </c>
      <c r="E74" s="61">
        <f t="shared" si="18"/>
        <v>0.95448973473507126</v>
      </c>
      <c r="F74" s="94">
        <f>[1]MercLab!K156</f>
        <v>4351.0724578207755</v>
      </c>
      <c r="G74" s="61">
        <f t="shared" si="19"/>
        <v>5.2164188484326584</v>
      </c>
      <c r="H74" s="94">
        <f>[1]MercLab!L156</f>
        <v>4860.9974661854558</v>
      </c>
      <c r="I74" s="61">
        <f t="shared" si="20"/>
        <v>0.55503178146338927</v>
      </c>
      <c r="J74" s="94">
        <f>[1]MercLab!M156</f>
        <v>0</v>
      </c>
      <c r="K74" s="61">
        <f t="shared" si="21"/>
        <v>0</v>
      </c>
      <c r="L74" s="94">
        <f>[1]MercLab!N156</f>
        <v>0</v>
      </c>
      <c r="M74" s="61">
        <f t="shared" si="22"/>
        <v>0</v>
      </c>
      <c r="N74" s="94">
        <f>[1]MercLab!O156</f>
        <v>0</v>
      </c>
      <c r="O74" s="61">
        <f t="shared" si="23"/>
        <v>0</v>
      </c>
    </row>
    <row r="75" spans="1:15">
      <c r="A75" s="110" t="s">
        <v>77</v>
      </c>
      <c r="B75" s="94">
        <f>[1]MercLab!J157</f>
        <v>166553.59173030569</v>
      </c>
      <c r="C75" s="61">
        <f t="shared" si="17"/>
        <v>7.9224571884191279</v>
      </c>
      <c r="D75" s="94">
        <f t="shared" si="16"/>
        <v>110589.77283873023</v>
      </c>
      <c r="E75" s="61">
        <f t="shared" si="18"/>
        <v>11.458532535253042</v>
      </c>
      <c r="F75" s="94">
        <f>[1]MercLab!K157</f>
        <v>508.31681583976086</v>
      </c>
      <c r="G75" s="61">
        <f t="shared" si="19"/>
        <v>0.60941146000814816</v>
      </c>
      <c r="H75" s="94">
        <f>[1]MercLab!L157</f>
        <v>110081.45602289047</v>
      </c>
      <c r="I75" s="61">
        <f t="shared" si="20"/>
        <v>12.569170641928826</v>
      </c>
      <c r="J75" s="94">
        <f>[1]MercLab!M157</f>
        <v>0</v>
      </c>
      <c r="K75" s="61">
        <f t="shared" si="21"/>
        <v>0</v>
      </c>
      <c r="L75" s="94">
        <f>[1]MercLab!N157</f>
        <v>53253.198257440541</v>
      </c>
      <c r="M75" s="61">
        <f t="shared" si="22"/>
        <v>6.2124999279914466</v>
      </c>
      <c r="N75" s="94">
        <f>[1]MercLab!O157</f>
        <v>2710.620634134943</v>
      </c>
      <c r="O75" s="61">
        <f t="shared" si="23"/>
        <v>0.9681739804622771</v>
      </c>
    </row>
    <row r="76" spans="1:15">
      <c r="A76" s="110" t="s">
        <v>93</v>
      </c>
      <c r="B76" s="94">
        <f>[1]MercLab!J158</f>
        <v>335238.5044025628</v>
      </c>
      <c r="C76" s="61">
        <f t="shared" si="17"/>
        <v>15.946294951955082</v>
      </c>
      <c r="D76" s="94">
        <f t="shared" si="16"/>
        <v>144932.11710028755</v>
      </c>
      <c r="E76" s="61">
        <f t="shared" si="18"/>
        <v>15.01684411286848</v>
      </c>
      <c r="F76" s="94">
        <f>[1]MercLab!K158</f>
        <v>0</v>
      </c>
      <c r="G76" s="61">
        <f t="shared" si="19"/>
        <v>0</v>
      </c>
      <c r="H76" s="94">
        <f>[1]MercLab!L158</f>
        <v>144932.11710028755</v>
      </c>
      <c r="I76" s="61">
        <f t="shared" si="20"/>
        <v>16.548441282887133</v>
      </c>
      <c r="J76" s="94">
        <f>[1]MercLab!M158</f>
        <v>0</v>
      </c>
      <c r="K76" s="61">
        <f t="shared" si="21"/>
        <v>0</v>
      </c>
      <c r="L76" s="94">
        <f>[1]MercLab!N158</f>
        <v>145637.60470073245</v>
      </c>
      <c r="M76" s="61">
        <f t="shared" si="22"/>
        <v>16.990033243491286</v>
      </c>
      <c r="N76" s="94">
        <f>[1]MercLab!O158</f>
        <v>44668.782601553372</v>
      </c>
      <c r="O76" s="61">
        <f t="shared" si="23"/>
        <v>15.954705173102091</v>
      </c>
    </row>
    <row r="77" spans="1:15">
      <c r="A77" s="110" t="s">
        <v>61</v>
      </c>
      <c r="B77" s="94">
        <f>[1]MercLab!J159</f>
        <v>108446.41819113911</v>
      </c>
      <c r="C77" s="61">
        <f t="shared" si="17"/>
        <v>5.1584723957674088</v>
      </c>
      <c r="D77" s="94">
        <f t="shared" si="16"/>
        <v>48002.619132372791</v>
      </c>
      <c r="E77" s="61">
        <f t="shared" si="18"/>
        <v>4.9736929463428776</v>
      </c>
      <c r="F77" s="94">
        <f>[1]MercLab!K159</f>
        <v>2805.8154019703261</v>
      </c>
      <c r="G77" s="61">
        <f t="shared" si="19"/>
        <v>3.3638392580093281</v>
      </c>
      <c r="H77" s="94">
        <f>[1]MercLab!L159</f>
        <v>45196.803730402462</v>
      </c>
      <c r="I77" s="61">
        <f t="shared" si="20"/>
        <v>5.1605997874797849</v>
      </c>
      <c r="J77" s="94">
        <f>[1]MercLab!M159</f>
        <v>0</v>
      </c>
      <c r="K77" s="61">
        <f t="shared" si="21"/>
        <v>0</v>
      </c>
      <c r="L77" s="94">
        <f>[1]MercLab!N159</f>
        <v>58855.503992432947</v>
      </c>
      <c r="M77" s="61">
        <f t="shared" si="22"/>
        <v>6.8660630024000993</v>
      </c>
      <c r="N77" s="94">
        <f>[1]MercLab!O159</f>
        <v>1588.2950663332022</v>
      </c>
      <c r="O77" s="61">
        <f t="shared" si="23"/>
        <v>0.56730401043787637</v>
      </c>
    </row>
    <row r="78" spans="1:15">
      <c r="A78" s="110" t="s">
        <v>60</v>
      </c>
      <c r="B78" s="94">
        <f>[1]MercLab!J160</f>
        <v>66618.982332153129</v>
      </c>
      <c r="C78" s="61">
        <f t="shared" si="17"/>
        <v>3.1688661287902971</v>
      </c>
      <c r="D78" s="94">
        <f t="shared" si="16"/>
        <v>49125.35830270822</v>
      </c>
      <c r="E78" s="61">
        <f t="shared" si="18"/>
        <v>5.0900232631674909</v>
      </c>
      <c r="F78" s="94">
        <f>[1]MercLab!K160</f>
        <v>2215.5372969392652</v>
      </c>
      <c r="G78" s="61">
        <f t="shared" si="19"/>
        <v>2.656165951542877</v>
      </c>
      <c r="H78" s="94">
        <f>[1]MercLab!L160</f>
        <v>46909.821005768958</v>
      </c>
      <c r="I78" s="61">
        <f t="shared" si="20"/>
        <v>5.3561931891711314</v>
      </c>
      <c r="J78" s="94">
        <f>[1]MercLab!M160</f>
        <v>0</v>
      </c>
      <c r="K78" s="61">
        <f t="shared" si="21"/>
        <v>0</v>
      </c>
      <c r="L78" s="94">
        <f>[1]MercLab!N160</f>
        <v>17324.189228972038</v>
      </c>
      <c r="M78" s="61">
        <f t="shared" si="22"/>
        <v>2.0210340009477532</v>
      </c>
      <c r="N78" s="94">
        <f>[1]MercLab!O160</f>
        <v>169.43480047283947</v>
      </c>
      <c r="O78" s="61">
        <f t="shared" si="23"/>
        <v>6.0518378387897337E-2</v>
      </c>
    </row>
    <row r="79" spans="1:15">
      <c r="A79" s="110" t="s">
        <v>62</v>
      </c>
      <c r="B79" s="94">
        <f>[1]MercLab!J161</f>
        <v>147821.73472992261</v>
      </c>
      <c r="C79" s="61">
        <f t="shared" si="17"/>
        <v>7.0314386663723223</v>
      </c>
      <c r="D79" s="94">
        <f t="shared" si="16"/>
        <v>120164.80540970367</v>
      </c>
      <c r="E79" s="61">
        <f t="shared" si="18"/>
        <v>12.450629900355707</v>
      </c>
      <c r="F79" s="94">
        <f>[1]MercLab!K161</f>
        <v>73360.925445639296</v>
      </c>
      <c r="G79" s="61">
        <f t="shared" si="19"/>
        <v>87.95103228980949</v>
      </c>
      <c r="H79" s="94">
        <f>[1]MercLab!L161</f>
        <v>40889.899751618155</v>
      </c>
      <c r="I79" s="61">
        <f t="shared" si="20"/>
        <v>4.6688347527178413</v>
      </c>
      <c r="J79" s="94">
        <f>[1]MercLab!M161</f>
        <v>5913.9802124462121</v>
      </c>
      <c r="K79" s="61">
        <f t="shared" si="21"/>
        <v>100</v>
      </c>
      <c r="L79" s="94">
        <f>[1]MercLab!N161</f>
        <v>25343.20563474948</v>
      </c>
      <c r="M79" s="61">
        <f t="shared" si="22"/>
        <v>2.9565297171415499</v>
      </c>
      <c r="N79" s="94">
        <f>[1]MercLab!O161</f>
        <v>2313.7236854694129</v>
      </c>
      <c r="O79" s="61">
        <f t="shared" si="23"/>
        <v>0.82641113331805793</v>
      </c>
    </row>
    <row r="80" spans="1:15">
      <c r="A80" s="110" t="s">
        <v>94</v>
      </c>
      <c r="B80" s="94">
        <f>[1]MercLab!J162</f>
        <v>5211.4428748981236</v>
      </c>
      <c r="C80" s="61">
        <f t="shared" si="17"/>
        <v>0.24789278116035804</v>
      </c>
      <c r="D80" s="94">
        <f t="shared" si="16"/>
        <v>1861.5063817062542</v>
      </c>
      <c r="E80" s="61">
        <f t="shared" si="18"/>
        <v>0.1928761665011047</v>
      </c>
      <c r="F80" s="94">
        <f>[1]MercLab!K162</f>
        <v>169.43480047283947</v>
      </c>
      <c r="G80" s="61">
        <f t="shared" si="19"/>
        <v>0.2031321921974191</v>
      </c>
      <c r="H80" s="94">
        <f>[1]MercLab!L162</f>
        <v>1692.0715812334147</v>
      </c>
      <c r="I80" s="61">
        <f t="shared" si="20"/>
        <v>0.19320180901730299</v>
      </c>
      <c r="J80" s="94">
        <f>[1]MercLab!M162</f>
        <v>0</v>
      </c>
      <c r="K80" s="61">
        <f t="shared" si="21"/>
        <v>0</v>
      </c>
      <c r="L80" s="94">
        <f>[1]MercLab!N162</f>
        <v>2255.0030778296168</v>
      </c>
      <c r="M80" s="61">
        <f t="shared" si="22"/>
        <v>0.2630678891981782</v>
      </c>
      <c r="N80" s="94">
        <f>[1]MercLab!O162</f>
        <v>1094.9334153622503</v>
      </c>
      <c r="O80" s="61">
        <f t="shared" si="23"/>
        <v>0.39108609657239535</v>
      </c>
    </row>
    <row r="81" spans="1:15">
      <c r="A81" s="111"/>
      <c r="B81" s="95"/>
      <c r="C81" s="96"/>
      <c r="D81" s="95">
        <f t="shared" si="16"/>
        <v>0</v>
      </c>
      <c r="E81" s="96"/>
      <c r="F81" s="95"/>
      <c r="G81" s="96"/>
      <c r="H81" s="95"/>
      <c r="I81" s="96"/>
      <c r="J81" s="95"/>
      <c r="K81" s="96"/>
      <c r="L81" s="95"/>
      <c r="M81" s="96"/>
      <c r="N81" s="95"/>
      <c r="O81" s="96"/>
    </row>
    <row r="82" spans="1:15">
      <c r="A82" s="66" t="s">
        <v>18</v>
      </c>
      <c r="B82" s="93"/>
      <c r="C82" s="58"/>
      <c r="D82" s="93"/>
      <c r="E82" s="58"/>
      <c r="F82" s="93"/>
      <c r="G82" s="58"/>
      <c r="H82" s="93"/>
      <c r="I82" s="58"/>
      <c r="J82" s="93"/>
      <c r="K82" s="58"/>
      <c r="L82" s="93"/>
      <c r="M82" s="58"/>
      <c r="N82" s="93"/>
      <c r="O82" s="58"/>
    </row>
    <row r="83" spans="1:15">
      <c r="A83" s="110" t="s">
        <v>78</v>
      </c>
      <c r="B83" s="95">
        <f>[1]MercLab!J165</f>
        <v>111503.04633849583</v>
      </c>
      <c r="C83" s="61">
        <f t="shared" ref="C83:C93" si="24">IF(ISNUMBER(B83/B$68*100),B83/B$68*100,0)</f>
        <v>5.3038670725604655</v>
      </c>
      <c r="D83" s="95">
        <f t="shared" si="16"/>
        <v>88830.110192700959</v>
      </c>
      <c r="E83" s="61">
        <f t="shared" ref="E83:E93" si="25">IF(ISNUMBER(D83/D$68*100),D83/D$68*100,0)</f>
        <v>9.2039497109510808</v>
      </c>
      <c r="F83" s="95">
        <f>[1]MercLab!K165</f>
        <v>36891.811693947624</v>
      </c>
      <c r="G83" s="61">
        <f t="shared" ref="G83:G93" si="26">IF(ISNUMBER(F83/F$68*100),F83/F$68*100,0)</f>
        <v>44.22889844714777</v>
      </c>
      <c r="H83" s="95">
        <f>[1]MercLab!L165</f>
        <v>51938.298498753327</v>
      </c>
      <c r="I83" s="61">
        <f t="shared" ref="I83:I93" si="27">IF(ISNUMBER(H83/H$68*100),H83/H$68*100,0)</f>
        <v>5.9303479465834643</v>
      </c>
      <c r="J83" s="95">
        <f>[1]MercLab!M165</f>
        <v>0</v>
      </c>
      <c r="K83" s="61">
        <f t="shared" ref="K83:K93" si="28">IF(ISNUMBER(J83/J$68*100),J83/J$68*100,0)</f>
        <v>0</v>
      </c>
      <c r="L83" s="95">
        <f>[1]MercLab!N165</f>
        <v>21617.165036695049</v>
      </c>
      <c r="M83" s="61">
        <f t="shared" ref="M83:M93" si="29">IF(ISNUMBER(L83/L$68*100),L83/L$68*100,0)</f>
        <v>2.5218510930483555</v>
      </c>
      <c r="N83" s="95">
        <f>[1]MercLab!O165</f>
        <v>1055.7711090996436</v>
      </c>
      <c r="O83" s="61">
        <f t="shared" ref="O83:O93" si="30">IF(ISNUMBER(N83/N$68*100),N83/N$68*100,0)</f>
        <v>0.37709818344988966</v>
      </c>
    </row>
    <row r="84" spans="1:15">
      <c r="A84" s="110" t="s">
        <v>64</v>
      </c>
      <c r="B84" s="60">
        <f>[1]MercLab!J166</f>
        <v>61678.422845682479</v>
      </c>
      <c r="C84" s="61">
        <f t="shared" si="24"/>
        <v>2.9338584618179637</v>
      </c>
      <c r="D84" s="60">
        <f t="shared" si="16"/>
        <v>34220.349040231951</v>
      </c>
      <c r="E84" s="61">
        <f t="shared" si="25"/>
        <v>3.5456712929234655</v>
      </c>
      <c r="F84" s="60">
        <f>[1]MercLab!K166</f>
        <v>10400.212952348827</v>
      </c>
      <c r="G84" s="61">
        <f t="shared" si="26"/>
        <v>12.46861949513886</v>
      </c>
      <c r="H84" s="60">
        <f>[1]MercLab!L166</f>
        <v>23820.136087883126</v>
      </c>
      <c r="I84" s="61">
        <f t="shared" si="27"/>
        <v>2.7197982841025694</v>
      </c>
      <c r="J84" s="60">
        <f>[1]MercLab!M166</f>
        <v>0</v>
      </c>
      <c r="K84" s="61">
        <f t="shared" si="28"/>
        <v>0</v>
      </c>
      <c r="L84" s="60">
        <f>[1]MercLab!N166</f>
        <v>27458.073805450313</v>
      </c>
      <c r="M84" s="61">
        <f t="shared" si="29"/>
        <v>3.203249515916351</v>
      </c>
      <c r="N84" s="60">
        <f>[1]MercLab!O166</f>
        <v>0</v>
      </c>
      <c r="O84" s="61">
        <f t="shared" si="30"/>
        <v>0</v>
      </c>
    </row>
    <row r="85" spans="1:15">
      <c r="A85" s="110" t="s">
        <v>65</v>
      </c>
      <c r="B85" s="94">
        <f>[1]MercLab!J167</f>
        <v>32147.995120194293</v>
      </c>
      <c r="C85" s="61">
        <f t="shared" si="24"/>
        <v>1.5291841646120643</v>
      </c>
      <c r="D85" s="94">
        <f t="shared" si="16"/>
        <v>29546.808378886242</v>
      </c>
      <c r="E85" s="61">
        <f t="shared" si="25"/>
        <v>3.0614319609469818</v>
      </c>
      <c r="F85" s="94">
        <f>[1]MercLab!K167</f>
        <v>3876.4524000226102</v>
      </c>
      <c r="G85" s="61">
        <f t="shared" si="26"/>
        <v>4.6474057972037759</v>
      </c>
      <c r="H85" s="94">
        <f>[1]MercLab!L167</f>
        <v>25670.355978863634</v>
      </c>
      <c r="I85" s="61">
        <f t="shared" si="27"/>
        <v>2.9310575676824406</v>
      </c>
      <c r="J85" s="94">
        <f>[1]MercLab!M167</f>
        <v>0</v>
      </c>
      <c r="K85" s="61">
        <f t="shared" si="28"/>
        <v>0</v>
      </c>
      <c r="L85" s="94">
        <f>[1]MercLab!N167</f>
        <v>2327.4533874674735</v>
      </c>
      <c r="M85" s="61">
        <f t="shared" si="29"/>
        <v>0.27151991758588645</v>
      </c>
      <c r="N85" s="94">
        <f>[1]MercLab!O167</f>
        <v>273.73335384056259</v>
      </c>
      <c r="O85" s="61">
        <f t="shared" si="30"/>
        <v>9.7771524143098837E-2</v>
      </c>
    </row>
    <row r="86" spans="1:15">
      <c r="A86" s="110" t="s">
        <v>66</v>
      </c>
      <c r="B86" s="94">
        <f>[1]MercLab!J168</f>
        <v>208419.25388422824</v>
      </c>
      <c r="C86" s="61">
        <f t="shared" si="24"/>
        <v>9.9138817661391112</v>
      </c>
      <c r="D86" s="94">
        <f t="shared" si="16"/>
        <v>65292.173294409564</v>
      </c>
      <c r="E86" s="61">
        <f t="shared" si="25"/>
        <v>6.765114646563025</v>
      </c>
      <c r="F86" s="94">
        <f>[1]MercLab!K168</f>
        <v>169.43480047283947</v>
      </c>
      <c r="G86" s="61">
        <f t="shared" si="26"/>
        <v>0.2031321921974191</v>
      </c>
      <c r="H86" s="94">
        <f>[1]MercLab!L168</f>
        <v>65122.738493936726</v>
      </c>
      <c r="I86" s="61">
        <f t="shared" si="27"/>
        <v>7.4357556883131144</v>
      </c>
      <c r="J86" s="94">
        <f>[1]MercLab!M168</f>
        <v>0</v>
      </c>
      <c r="K86" s="61">
        <f t="shared" si="28"/>
        <v>0</v>
      </c>
      <c r="L86" s="94">
        <f>[1]MercLab!N168</f>
        <v>100199.66888445342</v>
      </c>
      <c r="M86" s="61">
        <f t="shared" si="29"/>
        <v>11.689259163743452</v>
      </c>
      <c r="N86" s="94">
        <f>[1]MercLab!O168</f>
        <v>42927.411705365965</v>
      </c>
      <c r="O86" s="61">
        <f t="shared" si="30"/>
        <v>15.332725848222871</v>
      </c>
    </row>
    <row r="87" spans="1:15">
      <c r="A87" s="110" t="s">
        <v>67</v>
      </c>
      <c r="B87" s="94">
        <f>[1]MercLab!J169</f>
        <v>1011938.3789436087</v>
      </c>
      <c r="C87" s="61">
        <f t="shared" si="24"/>
        <v>48.134888003380311</v>
      </c>
      <c r="D87" s="94">
        <f t="shared" si="16"/>
        <v>301820.56046540802</v>
      </c>
      <c r="E87" s="61">
        <f t="shared" si="25"/>
        <v>31.272518453804015</v>
      </c>
      <c r="F87" s="94">
        <f>[1]MercLab!K169</f>
        <v>328.48002460867508</v>
      </c>
      <c r="G87" s="61">
        <f t="shared" si="26"/>
        <v>0.39380851693757202</v>
      </c>
      <c r="H87" s="94">
        <f>[1]MercLab!L169</f>
        <v>301492.08044079936</v>
      </c>
      <c r="I87" s="61">
        <f t="shared" si="27"/>
        <v>34.424557442831656</v>
      </c>
      <c r="J87" s="94">
        <f>[1]MercLab!M169</f>
        <v>0</v>
      </c>
      <c r="K87" s="61">
        <f t="shared" si="28"/>
        <v>0</v>
      </c>
      <c r="L87" s="94">
        <f>[1]MercLab!N169</f>
        <v>496453.82378769474</v>
      </c>
      <c r="M87" s="61">
        <f t="shared" si="29"/>
        <v>57.916133592994193</v>
      </c>
      <c r="N87" s="94">
        <f>[1]MercLab!O169</f>
        <v>213663.99469055529</v>
      </c>
      <c r="O87" s="61">
        <f t="shared" si="30"/>
        <v>76.316072273626574</v>
      </c>
    </row>
    <row r="88" spans="1:15">
      <c r="A88" s="110" t="s">
        <v>68</v>
      </c>
      <c r="B88" s="94">
        <f>[1]MercLab!J170</f>
        <v>84098.57272532428</v>
      </c>
      <c r="C88" s="61">
        <f t="shared" si="24"/>
        <v>4.0003180664059004</v>
      </c>
      <c r="D88" s="94">
        <f t="shared" si="16"/>
        <v>35544.113608462321</v>
      </c>
      <c r="E88" s="61">
        <f t="shared" si="25"/>
        <v>3.6828304441245669</v>
      </c>
      <c r="F88" s="94">
        <f>[1]MercLab!K170</f>
        <v>4751.6668252866075</v>
      </c>
      <c r="G88" s="61">
        <f t="shared" si="26"/>
        <v>5.6966838932651518</v>
      </c>
      <c r="H88" s="94">
        <f>[1]MercLab!L170</f>
        <v>29988.060766370658</v>
      </c>
      <c r="I88" s="61">
        <f t="shared" si="27"/>
        <v>3.4240558456518371</v>
      </c>
      <c r="J88" s="94">
        <f>[1]MercLab!M170</f>
        <v>804.3860168050519</v>
      </c>
      <c r="K88" s="61">
        <f t="shared" si="28"/>
        <v>13.601432333374886</v>
      </c>
      <c r="L88" s="94">
        <f>[1]MercLab!N170</f>
        <v>47854.371653424445</v>
      </c>
      <c r="M88" s="61">
        <f t="shared" si="29"/>
        <v>5.5826746595344101</v>
      </c>
      <c r="N88" s="94">
        <f>[1]MercLab!O170</f>
        <v>700.08746343732878</v>
      </c>
      <c r="O88" s="61">
        <f t="shared" si="30"/>
        <v>0.25005582028418749</v>
      </c>
    </row>
    <row r="89" spans="1:15">
      <c r="A89" s="110" t="s">
        <v>80</v>
      </c>
      <c r="B89" s="94">
        <f>[1]MercLab!J171</f>
        <v>346099.93964350945</v>
      </c>
      <c r="C89" s="61">
        <f t="shared" si="24"/>
        <v>16.462941004479266</v>
      </c>
      <c r="D89" s="94">
        <f t="shared" si="16"/>
        <v>227839.5954702326</v>
      </c>
      <c r="E89" s="61">
        <f t="shared" si="25"/>
        <v>23.607132472562977</v>
      </c>
      <c r="F89" s="94">
        <f>[1]MercLab!K171</f>
        <v>6740.7473331935307</v>
      </c>
      <c r="G89" s="61">
        <f t="shared" si="26"/>
        <v>8.0813550641268783</v>
      </c>
      <c r="H89" s="94">
        <f>[1]MercLab!L171</f>
        <v>221098.84813703908</v>
      </c>
      <c r="I89" s="61">
        <f t="shared" si="27"/>
        <v>25.24520706185497</v>
      </c>
      <c r="J89" s="94">
        <f>[1]MercLab!M171</f>
        <v>0</v>
      </c>
      <c r="K89" s="61">
        <f t="shared" si="28"/>
        <v>0</v>
      </c>
      <c r="L89" s="94">
        <f>[1]MercLab!N171</f>
        <v>107389.49311048498</v>
      </c>
      <c r="M89" s="61">
        <f t="shared" si="29"/>
        <v>12.528021603335546</v>
      </c>
      <c r="N89" s="94">
        <f>[1]MercLab!O171</f>
        <v>10870.851062802407</v>
      </c>
      <c r="O89" s="61">
        <f t="shared" si="30"/>
        <v>3.8828285345229987</v>
      </c>
    </row>
    <row r="90" spans="1:15">
      <c r="A90" s="110" t="s">
        <v>69</v>
      </c>
      <c r="B90" s="94">
        <f>[1]MercLab!J172</f>
        <v>43738.07846136127</v>
      </c>
      <c r="C90" s="61">
        <f t="shared" si="24"/>
        <v>2.0804898322153731</v>
      </c>
      <c r="D90" s="94">
        <f t="shared" si="16"/>
        <v>25137.322155943122</v>
      </c>
      <c r="E90" s="61">
        <f t="shared" si="25"/>
        <v>2.6045520881306712</v>
      </c>
      <c r="F90" s="94">
        <f>[1]MercLab!K172</f>
        <v>0</v>
      </c>
      <c r="G90" s="61">
        <f t="shared" si="26"/>
        <v>0</v>
      </c>
      <c r="H90" s="94">
        <f>[1]MercLab!L172</f>
        <v>25137.322155943122</v>
      </c>
      <c r="I90" s="61">
        <f t="shared" si="27"/>
        <v>2.8701954268617889</v>
      </c>
      <c r="J90" s="94">
        <f>[1]MercLab!M172</f>
        <v>0</v>
      </c>
      <c r="K90" s="61">
        <f t="shared" si="28"/>
        <v>0</v>
      </c>
      <c r="L90" s="94">
        <f>[1]MercLab!N172</f>
        <v>13524.43254217552</v>
      </c>
      <c r="M90" s="61">
        <f t="shared" si="29"/>
        <v>1.5777556831086899</v>
      </c>
      <c r="N90" s="94">
        <f>[1]MercLab!O172</f>
        <v>5076.323763242548</v>
      </c>
      <c r="O90" s="61">
        <f t="shared" si="30"/>
        <v>1.8131510260351364</v>
      </c>
    </row>
    <row r="91" spans="1:15">
      <c r="A91" s="110" t="s">
        <v>70</v>
      </c>
      <c r="B91" s="94">
        <f>[1]MercLab!J173</f>
        <v>50927.185111742612</v>
      </c>
      <c r="C91" s="61">
        <f t="shared" si="24"/>
        <v>2.4224541757574283</v>
      </c>
      <c r="D91" s="94">
        <f t="shared" si="16"/>
        <v>37983.323511436836</v>
      </c>
      <c r="E91" s="61">
        <f t="shared" si="25"/>
        <v>3.9355641763323659</v>
      </c>
      <c r="F91" s="94">
        <f>[1]MercLab!K173</f>
        <v>2523.1928920896453</v>
      </c>
      <c r="G91" s="61">
        <f t="shared" si="26"/>
        <v>3.0250084520816984</v>
      </c>
      <c r="H91" s="94">
        <f>[1]MercLab!L173</f>
        <v>35186.397265506625</v>
      </c>
      <c r="I91" s="61">
        <f t="shared" si="27"/>
        <v>4.0176052123882311</v>
      </c>
      <c r="J91" s="94">
        <f>[1]MercLab!M173</f>
        <v>273.73335384056259</v>
      </c>
      <c r="K91" s="61">
        <f t="shared" si="28"/>
        <v>4.6285808204849861</v>
      </c>
      <c r="L91" s="94">
        <f>[1]MercLab!N173</f>
        <v>11225.79124938715</v>
      </c>
      <c r="M91" s="61">
        <f t="shared" si="29"/>
        <v>1.3095969746515754</v>
      </c>
      <c r="N91" s="94">
        <f>[1]MercLab!O173</f>
        <v>1718.0703509184091</v>
      </c>
      <c r="O91" s="61">
        <f t="shared" si="30"/>
        <v>0.61365688337783408</v>
      </c>
    </row>
    <row r="92" spans="1:15">
      <c r="A92" s="110" t="s">
        <v>79</v>
      </c>
      <c r="B92" s="94">
        <f>[1]MercLab!J174</f>
        <v>119131.64727757966</v>
      </c>
      <c r="C92" s="61">
        <f t="shared" si="24"/>
        <v>5.6667368475052751</v>
      </c>
      <c r="D92" s="94">
        <f t="shared" si="16"/>
        <v>98381.104336547724</v>
      </c>
      <c r="E92" s="61">
        <f t="shared" si="25"/>
        <v>10.193556383720658</v>
      </c>
      <c r="F92" s="94">
        <f>[1]MercLab!K174</f>
        <v>17263.599295273692</v>
      </c>
      <c r="G92" s="61">
        <f t="shared" si="26"/>
        <v>20.697004159006319</v>
      </c>
      <c r="H92" s="94">
        <f>[1]MercLab!L174</f>
        <v>76281.644199473434</v>
      </c>
      <c r="I92" s="61">
        <f t="shared" si="27"/>
        <v>8.7098866369528078</v>
      </c>
      <c r="J92" s="94">
        <f>[1]MercLab!M174</f>
        <v>4835.860841800597</v>
      </c>
      <c r="K92" s="61">
        <f t="shared" si="28"/>
        <v>81.769986846140114</v>
      </c>
      <c r="L92" s="94">
        <f>[1]MercLab!N174</f>
        <v>18881.6703632709</v>
      </c>
      <c r="M92" s="61">
        <f t="shared" si="29"/>
        <v>2.2027292183486686</v>
      </c>
      <c r="N92" s="94">
        <f>[1]MercLab!O174</f>
        <v>1868.8725777607642</v>
      </c>
      <c r="O92" s="61">
        <f t="shared" si="30"/>
        <v>0.66752011690668722</v>
      </c>
    </row>
    <row r="93" spans="1:15">
      <c r="A93" s="110" t="s">
        <v>94</v>
      </c>
      <c r="B93" s="94">
        <f>[1]MercLab!J175</f>
        <v>32614.630256302415</v>
      </c>
      <c r="C93" s="61">
        <f t="shared" si="24"/>
        <v>1.5513806051092167</v>
      </c>
      <c r="D93" s="94">
        <f t="shared" si="16"/>
        <v>20534.869267248454</v>
      </c>
      <c r="E93" s="61">
        <f t="shared" si="25"/>
        <v>2.1276783699435242</v>
      </c>
      <c r="F93" s="94">
        <f>[1]MercLab!K175</f>
        <v>465.50400143813056</v>
      </c>
      <c r="G93" s="61">
        <f t="shared" si="26"/>
        <v>0.55808398289438677</v>
      </c>
      <c r="H93" s="94">
        <f>[1]MercLab!L175</f>
        <v>20069.365265810324</v>
      </c>
      <c r="I93" s="61">
        <f t="shared" si="27"/>
        <v>2.2915328867808125</v>
      </c>
      <c r="J93" s="94">
        <f>[1]MercLab!M175</f>
        <v>0</v>
      </c>
      <c r="K93" s="61">
        <f t="shared" si="28"/>
        <v>0</v>
      </c>
      <c r="L93" s="94">
        <f>[1]MercLab!N175</f>
        <v>10262.404263129692</v>
      </c>
      <c r="M93" s="61">
        <f t="shared" si="29"/>
        <v>1.1972085777365391</v>
      </c>
      <c r="N93" s="94">
        <f>[1]MercLab!O175</f>
        <v>1817.3567259243077</v>
      </c>
      <c r="O93" s="61">
        <f t="shared" si="30"/>
        <v>0.64911978943138038</v>
      </c>
    </row>
    <row r="94" spans="1:15">
      <c r="A94" s="262"/>
      <c r="B94" s="277"/>
      <c r="C94" s="277"/>
      <c r="D94" s="277"/>
      <c r="E94" s="277"/>
      <c r="F94" s="277"/>
      <c r="G94" s="277"/>
      <c r="H94" s="277"/>
      <c r="I94" s="277"/>
      <c r="J94" s="277"/>
      <c r="K94" s="277"/>
      <c r="L94" s="277"/>
      <c r="M94" s="277"/>
      <c r="N94" s="277"/>
      <c r="O94" s="277"/>
    </row>
    <row r="95" spans="1:15">
      <c r="A95" s="15" t="str">
        <f>'C01'!A42</f>
        <v>Fuente: Instituto Nacional de Estadística (INE). XL Encuesta Permanente de Hogares de Propósitos Múltiples, Septiembre 2010.</v>
      </c>
      <c r="B95" s="115"/>
      <c r="C95" s="116"/>
      <c r="D95" s="55"/>
      <c r="E95" s="118"/>
      <c r="F95" s="111"/>
      <c r="G95" s="118"/>
      <c r="H95" s="111"/>
      <c r="I95" s="118"/>
      <c r="J95" s="111"/>
      <c r="K95" s="118"/>
      <c r="L95" s="111"/>
      <c r="M95" s="118"/>
      <c r="N95" s="111"/>
      <c r="O95" s="118"/>
    </row>
    <row r="96" spans="1:15">
      <c r="A96" s="15" t="str">
        <f>'C01'!A43</f>
        <v>El salario mínimo en el área urbana es Lps. 5,500 y en la área rural es Lps. 4,055 (Promedio de salarios mínimos por rama)</v>
      </c>
      <c r="B96" s="117"/>
      <c r="C96" s="116"/>
      <c r="D96" s="121"/>
      <c r="E96" s="118"/>
      <c r="F96" s="111"/>
      <c r="G96" s="118"/>
      <c r="H96" s="111"/>
      <c r="I96" s="118"/>
      <c r="J96" s="111"/>
      <c r="K96" s="118"/>
      <c r="L96" s="111"/>
      <c r="M96" s="118"/>
      <c r="N96" s="111"/>
      <c r="O96" s="118"/>
    </row>
    <row r="97" spans="1:15">
      <c r="A97" s="30" t="s">
        <v>99</v>
      </c>
      <c r="B97" s="117"/>
      <c r="C97" s="116"/>
      <c r="D97" s="121"/>
      <c r="E97" s="118"/>
      <c r="F97" s="111"/>
      <c r="G97" s="118"/>
      <c r="H97" s="111"/>
      <c r="I97" s="118"/>
      <c r="J97" s="111"/>
      <c r="K97" s="118"/>
      <c r="L97" s="111"/>
      <c r="M97" s="118"/>
      <c r="N97" s="111"/>
      <c r="O97" s="118"/>
    </row>
    <row r="98" spans="1:15">
      <c r="A98" s="30" t="s">
        <v>100</v>
      </c>
      <c r="B98" s="117"/>
      <c r="C98" s="116"/>
      <c r="D98" s="121"/>
      <c r="E98" s="118"/>
      <c r="F98" s="111"/>
      <c r="G98" s="118"/>
      <c r="H98" s="111"/>
      <c r="I98" s="118"/>
      <c r="J98" s="111"/>
      <c r="K98" s="118"/>
      <c r="L98" s="111"/>
      <c r="M98" s="118"/>
      <c r="N98" s="111"/>
      <c r="O98" s="118"/>
    </row>
    <row r="99" spans="1:15">
      <c r="B99" s="72"/>
      <c r="C99" s="71"/>
      <c r="D99" s="74"/>
    </row>
    <row r="100" spans="1:15">
      <c r="A100" s="70"/>
      <c r="B100" s="72"/>
      <c r="C100" s="71"/>
      <c r="D100" s="74"/>
    </row>
    <row r="101" spans="1:15">
      <c r="A101" s="70"/>
      <c r="B101" s="72"/>
      <c r="C101" s="71"/>
      <c r="D101" s="74"/>
    </row>
  </sheetData>
  <mergeCells count="27">
    <mergeCell ref="A1:O1"/>
    <mergeCell ref="A2:O2"/>
    <mergeCell ref="A59:O59"/>
    <mergeCell ref="A60:O60"/>
    <mergeCell ref="A5:A7"/>
    <mergeCell ref="B5:C6"/>
    <mergeCell ref="H6:I6"/>
    <mergeCell ref="J6:K6"/>
    <mergeCell ref="N5:O6"/>
    <mergeCell ref="A3:O3"/>
    <mergeCell ref="D5:K5"/>
    <mergeCell ref="L5:M6"/>
    <mergeCell ref="D6:E6"/>
    <mergeCell ref="F6:G6"/>
    <mergeCell ref="A4:O4"/>
    <mergeCell ref="B63:K63"/>
    <mergeCell ref="A62:O62"/>
    <mergeCell ref="A61:O61"/>
    <mergeCell ref="D64:K64"/>
    <mergeCell ref="A64:A66"/>
    <mergeCell ref="L64:M65"/>
    <mergeCell ref="N64:O65"/>
    <mergeCell ref="H65:I65"/>
    <mergeCell ref="J65:K65"/>
    <mergeCell ref="B64:C65"/>
    <mergeCell ref="D65:E65"/>
    <mergeCell ref="F65:G65"/>
  </mergeCells>
  <phoneticPr fontId="1" type="noConversion"/>
  <printOptions horizontalCentered="1"/>
  <pageMargins left="1.1155511811023624" right="0.47244094488188981" top="0.35433070866141736" bottom="0.35433070866141736" header="0" footer="0"/>
  <pageSetup paperSize="9" scale="77" firstPageNumber="16" orientation="landscape" useFirstPageNumber="1" r:id="rId1"/>
  <headerFooter alignWithMargins="0">
    <oddFooter>&amp;L&amp;Z&amp;F+&amp;F+&amp;A&amp;C&amp;P&amp;R&amp;D+&amp;T</oddFooter>
  </headerFooter>
  <rowBreaks count="1" manualBreakCount="1">
    <brk id="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/>
  <dimension ref="A1:AL92"/>
  <sheetViews>
    <sheetView topLeftCell="A16" workbookViewId="0">
      <selection activeCell="C21" sqref="C21"/>
    </sheetView>
  </sheetViews>
  <sheetFormatPr baseColWidth="10" defaultRowHeight="11.25"/>
  <cols>
    <col min="1" max="1" width="45" style="122" bestFit="1" customWidth="1"/>
    <col min="2" max="2" width="14.1640625" style="122" customWidth="1"/>
    <col min="3" max="3" width="12.5" style="122" customWidth="1"/>
    <col min="4" max="4" width="13" style="122" customWidth="1"/>
    <col min="5" max="5" width="13.1640625" style="125" customWidth="1"/>
    <col min="6" max="6" width="16.6640625" style="125" bestFit="1" customWidth="1"/>
    <col min="7" max="7" width="12.1640625" style="125" bestFit="1" customWidth="1"/>
    <col min="8" max="8" width="12" style="125"/>
    <col min="9" max="9" width="12" style="122"/>
    <col min="10" max="10" width="45" style="122" bestFit="1" customWidth="1"/>
    <col min="11" max="11" width="11.1640625" style="122" customWidth="1"/>
    <col min="12" max="12" width="10.6640625" style="122" customWidth="1"/>
    <col min="13" max="13" width="11.83203125" style="122" customWidth="1"/>
    <col min="14" max="14" width="10.6640625" style="122" customWidth="1"/>
    <col min="15" max="15" width="11.5" style="122" bestFit="1" customWidth="1"/>
    <col min="16" max="16" width="11" style="122" customWidth="1"/>
    <col min="17" max="16384" width="12" style="122"/>
  </cols>
  <sheetData>
    <row r="1" spans="1:38">
      <c r="A1" s="344" t="s">
        <v>87</v>
      </c>
      <c r="B1" s="344"/>
      <c r="C1" s="344"/>
      <c r="D1" s="344"/>
      <c r="E1" s="344"/>
      <c r="F1" s="344"/>
      <c r="G1" s="344"/>
      <c r="H1" s="13"/>
    </row>
    <row r="2" spans="1:38">
      <c r="A2" s="344" t="s">
        <v>88</v>
      </c>
      <c r="B2" s="344"/>
      <c r="C2" s="344"/>
      <c r="D2" s="344"/>
      <c r="E2" s="344"/>
      <c r="F2" s="344"/>
      <c r="G2" s="344"/>
      <c r="H2" s="13"/>
    </row>
    <row r="3" spans="1:38" ht="12.75">
      <c r="A3" s="344" t="s">
        <v>95</v>
      </c>
      <c r="B3" s="344"/>
      <c r="C3" s="344"/>
      <c r="D3" s="344"/>
      <c r="E3" s="344"/>
      <c r="F3" s="344"/>
      <c r="G3" s="344"/>
      <c r="H3" s="14"/>
    </row>
    <row r="4" spans="1:38" customFormat="1" ht="23.25">
      <c r="A4" s="348" t="s">
        <v>121</v>
      </c>
      <c r="B4" s="348"/>
      <c r="C4" s="348"/>
      <c r="D4" s="348"/>
      <c r="E4" s="348"/>
      <c r="F4" s="348"/>
      <c r="G4" s="348"/>
      <c r="H4" s="251"/>
      <c r="I4" s="251"/>
      <c r="J4" s="251"/>
      <c r="K4" s="251"/>
      <c r="L4" s="251"/>
      <c r="M4" s="251"/>
      <c r="N4" s="251"/>
      <c r="O4" s="251"/>
    </row>
    <row r="5" spans="1:38" ht="11.25" customHeight="1">
      <c r="A5" s="345" t="s">
        <v>34</v>
      </c>
      <c r="B5" s="347" t="s">
        <v>29</v>
      </c>
      <c r="C5" s="347"/>
      <c r="D5" s="347"/>
      <c r="E5" s="347"/>
      <c r="F5" s="347"/>
      <c r="G5" s="347"/>
      <c r="H5" s="6"/>
    </row>
    <row r="6" spans="1:38" ht="12" customHeight="1">
      <c r="A6" s="346"/>
      <c r="B6" s="346" t="s">
        <v>29</v>
      </c>
      <c r="C6" s="347" t="s">
        <v>8</v>
      </c>
      <c r="D6" s="347"/>
      <c r="E6" s="347"/>
      <c r="F6" s="347"/>
      <c r="G6" s="346" t="s">
        <v>1</v>
      </c>
      <c r="H6" s="7"/>
    </row>
    <row r="7" spans="1:38">
      <c r="A7" s="346"/>
      <c r="B7" s="349"/>
      <c r="C7" s="7" t="s">
        <v>10</v>
      </c>
      <c r="D7" s="7" t="s">
        <v>119</v>
      </c>
      <c r="E7" s="7" t="s">
        <v>11</v>
      </c>
      <c r="F7" s="7" t="s">
        <v>120</v>
      </c>
      <c r="G7" s="346"/>
      <c r="H7" s="7"/>
    </row>
    <row r="8" spans="1:38">
      <c r="A8" s="123"/>
      <c r="B8" s="123"/>
      <c r="C8" s="123"/>
      <c r="D8" s="123"/>
      <c r="E8" s="123"/>
      <c r="F8" s="123"/>
      <c r="G8" s="123"/>
      <c r="H8" s="124"/>
    </row>
    <row r="9" spans="1:38" s="47" customFormat="1" ht="12" customHeight="1">
      <c r="A9" s="46" t="s">
        <v>75</v>
      </c>
      <c r="B9" s="82">
        <f>[1]MercLab!J260</f>
        <v>4375.0480085279851</v>
      </c>
      <c r="C9" s="82">
        <f>AVERAGE(D9:G9)</f>
        <v>5922.7199223546158</v>
      </c>
      <c r="D9" s="82">
        <f>[1]MercLab!K260</f>
        <v>11804.725205948153</v>
      </c>
      <c r="E9" s="82">
        <f>[1]MercLab!L260</f>
        <v>4322.3936424948506</v>
      </c>
      <c r="F9" s="82">
        <f>[1]MercLab!M260</f>
        <v>3865.6615591662762</v>
      </c>
      <c r="G9" s="82">
        <f>[1]MercLab!N260</f>
        <v>3698.0992818091831</v>
      </c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27"/>
    </row>
    <row r="10" spans="1:38" s="25" customFormat="1" ht="11.25" customHeight="1">
      <c r="A10" s="48"/>
      <c r="B10" s="8"/>
      <c r="C10" s="8"/>
      <c r="D10" s="8"/>
      <c r="E10" s="8"/>
      <c r="F10" s="8"/>
      <c r="G10" s="8"/>
      <c r="H10" s="24"/>
      <c r="I10" s="27"/>
      <c r="J10" s="24"/>
      <c r="K10" s="27"/>
      <c r="L10" s="24"/>
      <c r="M10" s="27"/>
      <c r="N10" s="24"/>
      <c r="O10" s="27"/>
      <c r="P10" s="24"/>
      <c r="Q10" s="27"/>
      <c r="R10" s="24"/>
      <c r="S10" s="27"/>
      <c r="V10" s="45"/>
      <c r="X10" s="45"/>
      <c r="Z10" s="45"/>
      <c r="AB10" s="45"/>
      <c r="AD10" s="45"/>
      <c r="AF10" s="45"/>
      <c r="AH10" s="45"/>
      <c r="AJ10" s="45"/>
      <c r="AL10" s="45"/>
    </row>
    <row r="11" spans="1:38" s="25" customFormat="1" ht="12.75" customHeight="1">
      <c r="A11" s="49" t="s">
        <v>38</v>
      </c>
      <c r="B11" s="93"/>
      <c r="C11" s="93"/>
      <c r="D11" s="93"/>
      <c r="E11" s="93"/>
      <c r="F11" s="93"/>
      <c r="G11" s="93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V11" s="45"/>
      <c r="X11" s="45"/>
      <c r="Z11" s="45"/>
      <c r="AB11" s="45"/>
      <c r="AD11" s="45"/>
      <c r="AF11" s="45"/>
      <c r="AH11" s="45"/>
      <c r="AJ11" s="45"/>
      <c r="AL11" s="45"/>
    </row>
    <row r="12" spans="1:38" s="25" customFormat="1">
      <c r="A12" s="50" t="s">
        <v>71</v>
      </c>
      <c r="B12" s="85">
        <f>AVERAGE(B13:B15)</f>
        <v>7248.8229153825878</v>
      </c>
      <c r="C12" s="85">
        <f t="shared" ref="C12:C50" si="0">AVERAGE(D12:G12)</f>
        <v>7888.2433304628057</v>
      </c>
      <c r="D12" s="85">
        <f>AVERAGE(D13:D15)</f>
        <v>13951.544444256009</v>
      </c>
      <c r="E12" s="85">
        <f>AVERAGE(E13:E15)</f>
        <v>6518.5690762757267</v>
      </c>
      <c r="F12" s="85">
        <f>AVERAGE(F13:F15)</f>
        <v>4127.5890258443396</v>
      </c>
      <c r="G12" s="85">
        <f>AVERAGE(G13:G15)</f>
        <v>6955.2707754751473</v>
      </c>
      <c r="H12" s="51"/>
      <c r="I12" s="52"/>
      <c r="J12" s="51"/>
      <c r="K12" s="52"/>
      <c r="L12" s="51"/>
      <c r="M12" s="52"/>
      <c r="N12" s="51"/>
      <c r="O12" s="52"/>
      <c r="P12" s="51"/>
      <c r="Q12" s="52"/>
      <c r="R12" s="51"/>
      <c r="S12" s="52"/>
      <c r="V12" s="45"/>
      <c r="X12" s="45"/>
      <c r="Z12" s="45"/>
      <c r="AB12" s="45"/>
      <c r="AD12" s="45"/>
      <c r="AF12" s="45"/>
      <c r="AH12" s="45"/>
      <c r="AJ12" s="45"/>
      <c r="AL12" s="45"/>
    </row>
    <row r="13" spans="1:38" s="25" customFormat="1">
      <c r="A13" s="53" t="s">
        <v>54</v>
      </c>
      <c r="B13" s="85">
        <f>[1]MercLab!J262</f>
        <v>7710.3269216958251</v>
      </c>
      <c r="C13" s="85">
        <f t="shared" si="0"/>
        <v>8340.6081499105967</v>
      </c>
      <c r="D13" s="85">
        <f>[1]MercLab!K262</f>
        <v>14576.258620689652</v>
      </c>
      <c r="E13" s="85">
        <f>[1]MercLab!L262</f>
        <v>7145.0399484536083</v>
      </c>
      <c r="F13" s="85">
        <f>[1]MercLab!M262</f>
        <v>5700</v>
      </c>
      <c r="G13" s="85">
        <f>[1]MercLab!N262</f>
        <v>5941.1340304991218</v>
      </c>
      <c r="H13" s="26"/>
      <c r="I13" s="52"/>
      <c r="J13" s="26"/>
      <c r="K13" s="52"/>
      <c r="L13" s="26"/>
      <c r="M13" s="52"/>
      <c r="N13" s="26"/>
      <c r="O13" s="52"/>
      <c r="P13" s="51"/>
      <c r="Q13" s="52"/>
      <c r="R13" s="51"/>
      <c r="S13" s="52"/>
      <c r="V13" s="45"/>
      <c r="X13" s="45"/>
      <c r="Z13" s="45"/>
      <c r="AB13" s="45"/>
      <c r="AD13" s="45"/>
      <c r="AF13" s="45"/>
      <c r="AH13" s="45"/>
      <c r="AJ13" s="45"/>
      <c r="AL13" s="45"/>
    </row>
    <row r="14" spans="1:38" s="25" customFormat="1">
      <c r="A14" s="53" t="s">
        <v>55</v>
      </c>
      <c r="B14" s="85">
        <f>[1]MercLab!J263</f>
        <v>8615.2798004457763</v>
      </c>
      <c r="C14" s="85">
        <f t="shared" si="0"/>
        <v>9383.2921712898078</v>
      </c>
      <c r="D14" s="85">
        <f>[1]MercLab!K263</f>
        <v>17015.659824046917</v>
      </c>
      <c r="E14" s="85">
        <f>[1]MercLab!L263</f>
        <v>7490.4040136312005</v>
      </c>
      <c r="F14" s="85">
        <f>[1]MercLab!M263</f>
        <v>3300</v>
      </c>
      <c r="G14" s="85">
        <f>[1]MercLab!N263</f>
        <v>9727.1048474811159</v>
      </c>
      <c r="H14" s="26"/>
      <c r="I14" s="52"/>
      <c r="J14" s="26"/>
      <c r="K14" s="52"/>
      <c r="L14" s="26"/>
      <c r="M14" s="52"/>
      <c r="N14" s="26"/>
      <c r="O14" s="52"/>
      <c r="P14" s="51"/>
      <c r="Q14" s="52"/>
      <c r="R14" s="51"/>
      <c r="S14" s="52"/>
      <c r="V14" s="45"/>
      <c r="X14" s="45"/>
      <c r="Z14" s="45"/>
      <c r="AB14" s="45"/>
      <c r="AD14" s="45"/>
      <c r="AF14" s="45"/>
      <c r="AH14" s="45"/>
      <c r="AJ14" s="45"/>
      <c r="AL14" s="45"/>
    </row>
    <row r="15" spans="1:38" s="25" customFormat="1">
      <c r="A15" s="53" t="s">
        <v>103</v>
      </c>
      <c r="B15" s="85">
        <f>[1]MercLab!J264</f>
        <v>5420.8620240061618</v>
      </c>
      <c r="C15" s="85">
        <f t="shared" si="0"/>
        <v>5940.8296701880117</v>
      </c>
      <c r="D15" s="85">
        <f>[1]MercLab!K264</f>
        <v>10262.714888031454</v>
      </c>
      <c r="E15" s="85">
        <f>[1]MercLab!L264</f>
        <v>4920.2632667423695</v>
      </c>
      <c r="F15" s="85">
        <f>[1]MercLab!M264</f>
        <v>3382.7670775330198</v>
      </c>
      <c r="G15" s="85">
        <f>[1]MercLab!N264</f>
        <v>5197.5734484452032</v>
      </c>
      <c r="H15" s="26"/>
      <c r="I15" s="52"/>
      <c r="J15" s="26"/>
      <c r="K15" s="52"/>
      <c r="L15" s="26"/>
      <c r="M15" s="52"/>
      <c r="N15" s="26"/>
      <c r="O15" s="52"/>
      <c r="P15" s="51"/>
      <c r="Q15" s="52"/>
      <c r="R15" s="51"/>
      <c r="S15" s="52"/>
      <c r="V15" s="45"/>
      <c r="X15" s="45"/>
      <c r="Z15" s="45"/>
      <c r="AB15" s="45"/>
      <c r="AD15" s="45"/>
      <c r="AF15" s="45"/>
      <c r="AH15" s="45"/>
      <c r="AJ15" s="45"/>
      <c r="AL15" s="45"/>
    </row>
    <row r="16" spans="1:38" s="25" customFormat="1">
      <c r="A16" s="50" t="s">
        <v>56</v>
      </c>
      <c r="B16" s="85">
        <f>[1]MercLab!J265</f>
        <v>2719.3754761672881</v>
      </c>
      <c r="C16" s="85">
        <f t="shared" si="0"/>
        <v>4449.2795794636004</v>
      </c>
      <c r="D16" s="85">
        <f>[1]MercLab!K265</f>
        <v>8653.5603715170291</v>
      </c>
      <c r="E16" s="85">
        <f>[1]MercLab!L265</f>
        <v>2852.5924346515981</v>
      </c>
      <c r="F16" s="85">
        <f>[1]MercLab!M265</f>
        <v>3895.5555555555561</v>
      </c>
      <c r="G16" s="85">
        <f>[1]MercLab!N265</f>
        <v>2395.4099561302191</v>
      </c>
      <c r="H16" s="26"/>
      <c r="I16" s="52"/>
      <c r="J16" s="26"/>
      <c r="K16" s="52"/>
      <c r="L16" s="26"/>
      <c r="M16" s="52"/>
      <c r="N16" s="26"/>
      <c r="O16" s="52"/>
      <c r="P16" s="51"/>
      <c r="Q16" s="52"/>
      <c r="R16" s="51"/>
      <c r="S16" s="52"/>
      <c r="V16" s="45"/>
      <c r="X16" s="45"/>
      <c r="Z16" s="45"/>
      <c r="AB16" s="45"/>
      <c r="AD16" s="45"/>
      <c r="AF16" s="45"/>
      <c r="AH16" s="45"/>
      <c r="AJ16" s="45"/>
      <c r="AL16" s="45"/>
    </row>
    <row r="17" spans="1:38" s="25" customFormat="1">
      <c r="A17" s="51"/>
      <c r="B17" s="95"/>
      <c r="C17" s="95"/>
      <c r="D17" s="95"/>
      <c r="E17" s="95"/>
      <c r="F17" s="95"/>
      <c r="G17" s="95"/>
      <c r="H17" s="26"/>
      <c r="I17" s="52"/>
      <c r="J17" s="26"/>
      <c r="K17" s="52"/>
      <c r="L17" s="26"/>
      <c r="M17" s="52"/>
      <c r="N17" s="26"/>
      <c r="O17" s="52"/>
      <c r="P17" s="26"/>
      <c r="Q17" s="52"/>
      <c r="R17" s="26"/>
      <c r="S17" s="52"/>
      <c r="V17" s="45"/>
      <c r="X17" s="45"/>
      <c r="Z17" s="45"/>
      <c r="AB17" s="45"/>
      <c r="AD17" s="45"/>
      <c r="AF17" s="45"/>
      <c r="AH17" s="45"/>
      <c r="AJ17" s="45"/>
      <c r="AL17" s="45"/>
    </row>
    <row r="18" spans="1:38" s="25" customFormat="1">
      <c r="A18" s="49" t="s">
        <v>37</v>
      </c>
      <c r="B18" s="93"/>
      <c r="C18" s="93"/>
      <c r="D18" s="93"/>
      <c r="E18" s="93"/>
      <c r="F18" s="93"/>
      <c r="G18" s="93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V18" s="45"/>
      <c r="X18" s="45"/>
      <c r="Z18" s="45"/>
      <c r="AB18" s="45"/>
      <c r="AD18" s="45"/>
      <c r="AF18" s="45"/>
      <c r="AH18" s="45"/>
      <c r="AJ18" s="45"/>
      <c r="AL18" s="45"/>
    </row>
    <row r="19" spans="1:38" s="25" customFormat="1">
      <c r="A19" s="50" t="s">
        <v>40</v>
      </c>
      <c r="B19" s="85">
        <f>[1]MercLab!J267</f>
        <v>1868.4676372215824</v>
      </c>
      <c r="C19" s="85">
        <f t="shared" si="0"/>
        <v>2766.6365413719091</v>
      </c>
      <c r="D19" s="85">
        <f>[1]MercLab!K267</f>
        <v>5157.5339642454164</v>
      </c>
      <c r="E19" s="85">
        <f>[1]MercLab!L267</f>
        <v>2287.8745475404826</v>
      </c>
      <c r="F19" s="85">
        <f>[1]MercLab!M267</f>
        <v>2083.9955937470195</v>
      </c>
      <c r="G19" s="85">
        <f>[1]MercLab!N267</f>
        <v>1537.1420599547182</v>
      </c>
      <c r="H19" s="51"/>
      <c r="I19" s="52"/>
      <c r="J19" s="51"/>
      <c r="K19" s="52"/>
      <c r="L19" s="51"/>
      <c r="M19" s="52"/>
      <c r="N19" s="51"/>
      <c r="O19" s="52"/>
      <c r="P19" s="51"/>
      <c r="Q19" s="52"/>
      <c r="R19" s="51"/>
      <c r="S19" s="52"/>
      <c r="V19" s="45"/>
      <c r="X19" s="45"/>
      <c r="Z19" s="45"/>
      <c r="AB19" s="45"/>
      <c r="AD19" s="45"/>
      <c r="AF19" s="45"/>
      <c r="AH19" s="45"/>
      <c r="AJ19" s="45"/>
      <c r="AL19" s="45"/>
    </row>
    <row r="20" spans="1:38" s="25" customFormat="1">
      <c r="A20" s="50" t="s">
        <v>41</v>
      </c>
      <c r="B20" s="85">
        <f>[1]MercLab!J268</f>
        <v>3341.1545890165016</v>
      </c>
      <c r="C20" s="85">
        <f t="shared" si="0"/>
        <v>4507.9838211293654</v>
      </c>
      <c r="D20" s="85">
        <f>[1]MercLab!K268</f>
        <v>7386.8134363369309</v>
      </c>
      <c r="E20" s="85">
        <f>[1]MercLab!L268</f>
        <v>3299.6274035165152</v>
      </c>
      <c r="F20" s="85">
        <f>[1]MercLab!M268</f>
        <v>4114.6004293577344</v>
      </c>
      <c r="G20" s="85">
        <f>[1]MercLab!N268</f>
        <v>3230.8940153062804</v>
      </c>
      <c r="H20" s="51"/>
      <c r="I20" s="52"/>
      <c r="J20" s="51"/>
      <c r="K20" s="52"/>
      <c r="L20" s="51"/>
      <c r="M20" s="52"/>
      <c r="N20" s="51"/>
      <c r="O20" s="52"/>
      <c r="P20" s="51"/>
      <c r="Q20" s="52"/>
      <c r="R20" s="51"/>
      <c r="S20" s="52"/>
      <c r="V20" s="45"/>
      <c r="X20" s="45"/>
      <c r="Z20" s="45"/>
      <c r="AB20" s="45"/>
      <c r="AD20" s="45"/>
      <c r="AF20" s="45"/>
      <c r="AH20" s="45"/>
      <c r="AJ20" s="45"/>
      <c r="AL20" s="45"/>
    </row>
    <row r="21" spans="1:38" s="25" customFormat="1">
      <c r="A21" s="50" t="s">
        <v>42</v>
      </c>
      <c r="B21" s="85">
        <f>[1]MercLab!J269</f>
        <v>5902.2771860161993</v>
      </c>
      <c r="C21" s="85">
        <f t="shared" si="0"/>
        <v>6241.9019921562412</v>
      </c>
      <c r="D21" s="85">
        <f>[1]MercLab!K269</f>
        <v>9299.1934576597123</v>
      </c>
      <c r="E21" s="85">
        <f>[1]MercLab!L269</f>
        <v>5527.2401530899142</v>
      </c>
      <c r="F21" s="85">
        <f>[1]MercLab!M269</f>
        <v>4336.2612631176289</v>
      </c>
      <c r="G21" s="85">
        <f>[1]MercLab!N269</f>
        <v>5804.913094757705</v>
      </c>
      <c r="H21" s="51"/>
      <c r="I21" s="52"/>
      <c r="J21" s="51"/>
      <c r="K21" s="52"/>
      <c r="L21" s="51"/>
      <c r="M21" s="52"/>
      <c r="N21" s="51"/>
      <c r="O21" s="52"/>
      <c r="P21" s="51"/>
      <c r="Q21" s="52"/>
      <c r="R21" s="51"/>
      <c r="S21" s="52"/>
      <c r="V21" s="45"/>
      <c r="X21" s="45"/>
      <c r="Z21" s="45"/>
      <c r="AB21" s="45"/>
      <c r="AD21" s="45"/>
      <c r="AF21" s="45"/>
      <c r="AH21" s="45"/>
      <c r="AJ21" s="45"/>
      <c r="AL21" s="45"/>
    </row>
    <row r="22" spans="1:38" s="25" customFormat="1">
      <c r="A22" s="50" t="s">
        <v>43</v>
      </c>
      <c r="B22" s="85">
        <f>[1]MercLab!J270</f>
        <v>14445.709668810057</v>
      </c>
      <c r="C22" s="85">
        <f t="shared" si="0"/>
        <v>11352.28090936111</v>
      </c>
      <c r="D22" s="85">
        <f>[1]MercLab!K270</f>
        <v>17210.89999431686</v>
      </c>
      <c r="E22" s="85">
        <f>[1]MercLab!L270</f>
        <v>12314.569415874166</v>
      </c>
      <c r="F22" s="85">
        <f>[1]MercLab!M270</f>
        <v>0</v>
      </c>
      <c r="G22" s="85">
        <f>[1]MercLab!N270</f>
        <v>15883.654227253415</v>
      </c>
      <c r="H22" s="51"/>
      <c r="I22" s="52"/>
      <c r="J22" s="51"/>
      <c r="K22" s="52"/>
      <c r="L22" s="51"/>
      <c r="M22" s="52"/>
      <c r="N22" s="51"/>
      <c r="O22" s="52"/>
      <c r="P22" s="51"/>
      <c r="Q22" s="52"/>
      <c r="R22" s="51"/>
      <c r="S22" s="52"/>
      <c r="V22" s="45"/>
      <c r="X22" s="45"/>
      <c r="Z22" s="45"/>
      <c r="AB22" s="45"/>
      <c r="AD22" s="45"/>
      <c r="AF22" s="45"/>
      <c r="AH22" s="45"/>
      <c r="AJ22" s="45"/>
      <c r="AL22" s="45"/>
    </row>
    <row r="23" spans="1:38" s="25" customFormat="1">
      <c r="A23" s="50" t="s">
        <v>49</v>
      </c>
      <c r="B23" s="85">
        <f>[1]MercLab!J271</f>
        <v>3731.7774415777212</v>
      </c>
      <c r="C23" s="85">
        <f t="shared" si="0"/>
        <v>3873.0503353554541</v>
      </c>
      <c r="D23" s="85">
        <f>[1]MercLab!K271</f>
        <v>8768.1147851364331</v>
      </c>
      <c r="E23" s="85">
        <f>[1]MercLab!L271</f>
        <v>4140.2642689855156</v>
      </c>
      <c r="F23" s="85">
        <f>[1]MercLab!M271</f>
        <v>0</v>
      </c>
      <c r="G23" s="85">
        <f>[1]MercLab!N271</f>
        <v>2583.8222872998676</v>
      </c>
      <c r="H23" s="51"/>
      <c r="I23" s="52"/>
      <c r="J23" s="51"/>
      <c r="K23" s="52"/>
      <c r="L23" s="51"/>
      <c r="M23" s="52"/>
      <c r="N23" s="51"/>
      <c r="O23" s="52"/>
      <c r="P23" s="51"/>
      <c r="Q23" s="52"/>
      <c r="R23" s="51"/>
      <c r="S23" s="52"/>
      <c r="V23" s="45"/>
      <c r="X23" s="45"/>
      <c r="Z23" s="45"/>
      <c r="AB23" s="45"/>
      <c r="AD23" s="45"/>
      <c r="AF23" s="45"/>
      <c r="AH23" s="45"/>
      <c r="AJ23" s="45"/>
      <c r="AL23" s="45"/>
    </row>
    <row r="24" spans="1:38" s="25" customFormat="1">
      <c r="B24" s="95"/>
      <c r="C24" s="95"/>
      <c r="D24" s="95"/>
      <c r="E24" s="95"/>
      <c r="F24" s="95"/>
      <c r="G24" s="95"/>
      <c r="I24" s="45"/>
      <c r="K24" s="45"/>
      <c r="M24" s="45"/>
      <c r="O24" s="45"/>
      <c r="Q24" s="45"/>
      <c r="S24" s="45"/>
      <c r="V24" s="45"/>
      <c r="X24" s="45"/>
      <c r="Z24" s="45"/>
      <c r="AB24" s="45"/>
      <c r="AD24" s="45"/>
      <c r="AF24" s="45"/>
      <c r="AH24" s="45"/>
      <c r="AJ24" s="45"/>
      <c r="AL24" s="45"/>
    </row>
    <row r="25" spans="1:38" s="25" customFormat="1" ht="11.25" customHeight="1">
      <c r="A25" s="49" t="s">
        <v>19</v>
      </c>
      <c r="B25" s="93"/>
      <c r="C25" s="93"/>
      <c r="D25" s="93"/>
      <c r="E25" s="93"/>
      <c r="F25" s="93"/>
      <c r="G25" s="93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V25" s="45"/>
      <c r="X25" s="45"/>
      <c r="Z25" s="45"/>
      <c r="AB25" s="45"/>
      <c r="AD25" s="45"/>
      <c r="AF25" s="45"/>
      <c r="AH25" s="45"/>
      <c r="AJ25" s="45"/>
      <c r="AL25" s="45"/>
    </row>
    <row r="26" spans="1:38" s="25" customFormat="1">
      <c r="A26" s="50" t="s">
        <v>44</v>
      </c>
      <c r="B26" s="85">
        <f>[1]MercLab!J273</f>
        <v>404.39318587660466</v>
      </c>
      <c r="C26" s="85">
        <f t="shared" si="0"/>
        <v>190.06523086848739</v>
      </c>
      <c r="D26" s="85">
        <f>[1]MercLab!K273</f>
        <v>0</v>
      </c>
      <c r="E26" s="85">
        <f>[1]MercLab!L273</f>
        <v>615.40715453418409</v>
      </c>
      <c r="F26" s="85">
        <f>[1]MercLab!M273</f>
        <v>0</v>
      </c>
      <c r="G26" s="85">
        <f>[1]MercLab!N273</f>
        <v>144.85376893976553</v>
      </c>
      <c r="H26" s="51"/>
      <c r="I26" s="52"/>
      <c r="J26" s="51"/>
      <c r="K26" s="52"/>
      <c r="L26" s="51"/>
      <c r="M26" s="52"/>
      <c r="N26" s="51"/>
      <c r="O26" s="52"/>
      <c r="P26" s="51"/>
      <c r="Q26" s="52"/>
      <c r="R26" s="51"/>
      <c r="S26" s="52"/>
      <c r="V26" s="45"/>
      <c r="X26" s="45"/>
      <c r="Z26" s="45"/>
      <c r="AB26" s="45"/>
      <c r="AD26" s="45"/>
      <c r="AF26" s="45"/>
      <c r="AH26" s="45"/>
      <c r="AJ26" s="45"/>
      <c r="AL26" s="45"/>
    </row>
    <row r="27" spans="1:38" s="25" customFormat="1">
      <c r="A27" s="50" t="s">
        <v>45</v>
      </c>
      <c r="B27" s="85">
        <f>[1]MercLab!J274</f>
        <v>899.07662859669472</v>
      </c>
      <c r="C27" s="85">
        <f t="shared" si="0"/>
        <v>387.65802214663034</v>
      </c>
      <c r="D27" s="85">
        <f>[1]MercLab!K274</f>
        <v>0</v>
      </c>
      <c r="E27" s="85">
        <f>[1]MercLab!L274</f>
        <v>1000.1729561568203</v>
      </c>
      <c r="F27" s="85">
        <f>[1]MercLab!M274</f>
        <v>0</v>
      </c>
      <c r="G27" s="85">
        <f>[1]MercLab!N274</f>
        <v>550.45913242970107</v>
      </c>
      <c r="H27" s="51"/>
      <c r="I27" s="52"/>
      <c r="J27" s="51"/>
      <c r="K27" s="52"/>
      <c r="L27" s="51"/>
      <c r="M27" s="52"/>
      <c r="N27" s="51"/>
      <c r="O27" s="52"/>
      <c r="P27" s="51"/>
      <c r="Q27" s="52"/>
      <c r="R27" s="51"/>
      <c r="S27" s="52"/>
      <c r="V27" s="45"/>
      <c r="X27" s="45"/>
      <c r="Z27" s="45"/>
      <c r="AB27" s="45"/>
      <c r="AD27" s="45"/>
      <c r="AF27" s="45"/>
      <c r="AH27" s="45"/>
      <c r="AJ27" s="45"/>
      <c r="AL27" s="45"/>
    </row>
    <row r="28" spans="1:38" s="25" customFormat="1">
      <c r="A28" s="50" t="s">
        <v>46</v>
      </c>
      <c r="B28" s="85">
        <f>[1]MercLab!J275</f>
        <v>1837.9258744144997</v>
      </c>
      <c r="C28" s="85">
        <f t="shared" si="0"/>
        <v>1332.3744793697801</v>
      </c>
      <c r="D28" s="85">
        <f>[1]MercLab!K275</f>
        <v>0</v>
      </c>
      <c r="E28" s="85">
        <f>[1]MercLab!L275</f>
        <v>1959.1616936686401</v>
      </c>
      <c r="F28" s="85">
        <f>[1]MercLab!M275</f>
        <v>2114.5185007921809</v>
      </c>
      <c r="G28" s="85">
        <f>[1]MercLab!N275</f>
        <v>1255.8177230182991</v>
      </c>
      <c r="H28" s="51"/>
      <c r="I28" s="52"/>
      <c r="J28" s="51"/>
      <c r="K28" s="52"/>
      <c r="L28" s="51"/>
      <c r="M28" s="52"/>
      <c r="N28" s="51"/>
      <c r="O28" s="52"/>
      <c r="P28" s="51"/>
      <c r="Q28" s="52"/>
      <c r="R28" s="51"/>
      <c r="S28" s="52"/>
      <c r="V28" s="45"/>
      <c r="X28" s="45"/>
      <c r="Z28" s="45"/>
      <c r="AB28" s="45"/>
      <c r="AD28" s="45"/>
      <c r="AF28" s="45"/>
      <c r="AH28" s="45"/>
      <c r="AJ28" s="45"/>
      <c r="AL28" s="45"/>
    </row>
    <row r="29" spans="1:38" s="25" customFormat="1">
      <c r="A29" s="50" t="s">
        <v>47</v>
      </c>
      <c r="B29" s="85">
        <f>[1]MercLab!J276</f>
        <v>3660.3853433567133</v>
      </c>
      <c r="C29" s="85">
        <f t="shared" si="0"/>
        <v>4837.6836784700899</v>
      </c>
      <c r="D29" s="85">
        <f>[1]MercLab!K276</f>
        <v>6445.3135505673108</v>
      </c>
      <c r="E29" s="85">
        <f>[1]MercLab!L276</f>
        <v>3733.0345149907057</v>
      </c>
      <c r="F29" s="85">
        <f>[1]MercLab!M276</f>
        <v>6000</v>
      </c>
      <c r="G29" s="85">
        <f>[1]MercLab!N276</f>
        <v>3172.3866483223424</v>
      </c>
      <c r="H29" s="51"/>
      <c r="I29" s="52"/>
      <c r="J29" s="51"/>
      <c r="K29" s="52"/>
      <c r="L29" s="51"/>
      <c r="M29" s="52"/>
      <c r="N29" s="51"/>
      <c r="O29" s="52"/>
      <c r="P29" s="51"/>
      <c r="Q29" s="52"/>
      <c r="R29" s="51"/>
      <c r="S29" s="52"/>
      <c r="V29" s="45"/>
      <c r="X29" s="45"/>
      <c r="Z29" s="45"/>
      <c r="AB29" s="45"/>
      <c r="AD29" s="45"/>
      <c r="AF29" s="45"/>
      <c r="AH29" s="45"/>
      <c r="AJ29" s="45"/>
      <c r="AL29" s="45"/>
    </row>
    <row r="30" spans="1:38" s="25" customFormat="1">
      <c r="A30" s="50" t="s">
        <v>48</v>
      </c>
      <c r="B30" s="101">
        <f>[1]MercLab!J277</f>
        <v>4769.215529494094</v>
      </c>
      <c r="C30" s="101">
        <f t="shared" si="0"/>
        <v>5912.9929603112778</v>
      </c>
      <c r="D30" s="101">
        <f>[1]MercLab!K277</f>
        <v>9194.1020235250653</v>
      </c>
      <c r="E30" s="101">
        <f>[1]MercLab!L277</f>
        <v>5014.5654156196069</v>
      </c>
      <c r="F30" s="101">
        <f>[1]MercLab!M277</f>
        <v>5519.5996375730001</v>
      </c>
      <c r="G30" s="101">
        <f>[1]MercLab!N277</f>
        <v>3923.7047645274401</v>
      </c>
      <c r="H30" s="51"/>
      <c r="I30" s="52"/>
      <c r="J30" s="51"/>
      <c r="K30" s="52"/>
      <c r="L30" s="51"/>
      <c r="M30" s="52"/>
      <c r="N30" s="51"/>
      <c r="O30" s="52"/>
      <c r="P30" s="51"/>
      <c r="Q30" s="52"/>
      <c r="R30" s="51"/>
      <c r="S30" s="52"/>
      <c r="V30" s="45"/>
      <c r="X30" s="45"/>
      <c r="Z30" s="45"/>
      <c r="AB30" s="45"/>
      <c r="AD30" s="45"/>
      <c r="AF30" s="45"/>
      <c r="AH30" s="45"/>
      <c r="AJ30" s="45"/>
      <c r="AL30" s="45"/>
    </row>
    <row r="31" spans="1:38" s="25" customFormat="1">
      <c r="A31" s="50" t="s">
        <v>50</v>
      </c>
      <c r="B31" s="85">
        <f>[1]MercLab!J278</f>
        <v>5508.3260783394144</v>
      </c>
      <c r="C31" s="85">
        <f t="shared" si="0"/>
        <v>6207.7684574891446</v>
      </c>
      <c r="D31" s="85">
        <f>[1]MercLab!K278</f>
        <v>10320.556252745162</v>
      </c>
      <c r="E31" s="85">
        <f>[1]MercLab!L278</f>
        <v>5684.7647913829396</v>
      </c>
      <c r="F31" s="85">
        <f>[1]MercLab!M278</f>
        <v>4044.1844770223624</v>
      </c>
      <c r="G31" s="85">
        <f>[1]MercLab!N278</f>
        <v>4781.5683088061169</v>
      </c>
      <c r="H31" s="51"/>
      <c r="I31" s="52"/>
      <c r="J31" s="51"/>
      <c r="K31" s="52"/>
      <c r="L31" s="51"/>
      <c r="M31" s="52"/>
      <c r="N31" s="51"/>
      <c r="O31" s="52"/>
      <c r="P31" s="51"/>
      <c r="Q31" s="52"/>
      <c r="R31" s="51"/>
      <c r="S31" s="52"/>
      <c r="V31" s="45"/>
      <c r="X31" s="45"/>
      <c r="Z31" s="45"/>
      <c r="AB31" s="45"/>
      <c r="AD31" s="45"/>
      <c r="AF31" s="45"/>
      <c r="AH31" s="45"/>
      <c r="AJ31" s="45"/>
      <c r="AL31" s="45"/>
    </row>
    <row r="32" spans="1:38" s="25" customFormat="1">
      <c r="A32" s="50" t="s">
        <v>51</v>
      </c>
      <c r="B32" s="85">
        <f>[1]MercLab!J279</f>
        <v>5281.0069589633622</v>
      </c>
      <c r="C32" s="85">
        <f t="shared" si="0"/>
        <v>6905.8648979478503</v>
      </c>
      <c r="D32" s="85">
        <f>[1]MercLab!K279</f>
        <v>12416.215826686828</v>
      </c>
      <c r="E32" s="85">
        <f>[1]MercLab!L279</f>
        <v>5605.8834097893159</v>
      </c>
      <c r="F32" s="85">
        <f>[1]MercLab!M279</f>
        <v>5546.1490658363637</v>
      </c>
      <c r="G32" s="85">
        <f>[1]MercLab!N279</f>
        <v>4055.2112894788911</v>
      </c>
      <c r="H32" s="51"/>
      <c r="I32" s="52"/>
      <c r="J32" s="51"/>
      <c r="K32" s="52"/>
      <c r="L32" s="51"/>
      <c r="M32" s="52"/>
      <c r="N32" s="51"/>
      <c r="O32" s="52"/>
      <c r="P32" s="51"/>
      <c r="Q32" s="52"/>
      <c r="R32" s="51"/>
      <c r="S32" s="52"/>
      <c r="V32" s="45"/>
      <c r="X32" s="45"/>
      <c r="Z32" s="45"/>
      <c r="AB32" s="45"/>
      <c r="AD32" s="45"/>
      <c r="AF32" s="45"/>
      <c r="AH32" s="45"/>
      <c r="AJ32" s="45"/>
      <c r="AL32" s="45"/>
    </row>
    <row r="33" spans="1:38" s="25" customFormat="1">
      <c r="A33" s="50" t="s">
        <v>52</v>
      </c>
      <c r="B33" s="85">
        <f>[1]MercLab!J280</f>
        <v>5227.8378488199096</v>
      </c>
      <c r="C33" s="85">
        <f t="shared" si="0"/>
        <v>6589.9213887429041</v>
      </c>
      <c r="D33" s="85">
        <f>[1]MercLab!K280</f>
        <v>12200.523233928978</v>
      </c>
      <c r="E33" s="85">
        <f>[1]MercLab!L280</f>
        <v>5514.8322329642724</v>
      </c>
      <c r="F33" s="85">
        <f>[1]MercLab!M280</f>
        <v>4439.2739254006938</v>
      </c>
      <c r="G33" s="85">
        <f>[1]MercLab!N280</f>
        <v>4205.0561626776716</v>
      </c>
      <c r="H33" s="51"/>
      <c r="I33" s="52"/>
      <c r="J33" s="51"/>
      <c r="K33" s="52"/>
      <c r="L33" s="51"/>
      <c r="M33" s="52"/>
      <c r="N33" s="51"/>
      <c r="O33" s="52"/>
      <c r="P33" s="51"/>
      <c r="Q33" s="52"/>
      <c r="R33" s="51"/>
      <c r="S33" s="52"/>
      <c r="V33" s="45"/>
      <c r="X33" s="45"/>
      <c r="Z33" s="45"/>
      <c r="AB33" s="45"/>
      <c r="AD33" s="45"/>
      <c r="AF33" s="45"/>
      <c r="AH33" s="45"/>
      <c r="AJ33" s="45"/>
      <c r="AL33" s="45"/>
    </row>
    <row r="34" spans="1:38" s="25" customFormat="1">
      <c r="A34" s="50" t="s">
        <v>104</v>
      </c>
      <c r="B34" s="85">
        <f>[1]MercLab!J281</f>
        <v>3447.7535422312999</v>
      </c>
      <c r="C34" s="85">
        <f t="shared" si="0"/>
        <v>6948.4446069773694</v>
      </c>
      <c r="D34" s="85">
        <f>[1]MercLab!K281</f>
        <v>18966.082808532876</v>
      </c>
      <c r="E34" s="85">
        <f>[1]MercLab!L281</f>
        <v>3335.622231205381</v>
      </c>
      <c r="F34" s="85">
        <f>[1]MercLab!M281</f>
        <v>2737.0032650355492</v>
      </c>
      <c r="G34" s="85">
        <f>[1]MercLab!N281</f>
        <v>2755.070123135672</v>
      </c>
      <c r="H34" s="51"/>
      <c r="I34" s="52"/>
      <c r="J34" s="51"/>
      <c r="K34" s="52"/>
      <c r="L34" s="51"/>
      <c r="M34" s="52"/>
      <c r="N34" s="51"/>
      <c r="O34" s="52"/>
      <c r="P34" s="51"/>
      <c r="Q34" s="52"/>
      <c r="R34" s="51"/>
      <c r="S34" s="52"/>
      <c r="V34" s="45"/>
      <c r="X34" s="45"/>
      <c r="Z34" s="45"/>
      <c r="AB34" s="45"/>
      <c r="AD34" s="45"/>
      <c r="AF34" s="45"/>
      <c r="AH34" s="45"/>
      <c r="AJ34" s="45"/>
      <c r="AL34" s="45"/>
    </row>
    <row r="35" spans="1:38" s="25" customFormat="1">
      <c r="A35" s="51"/>
      <c r="B35" s="95"/>
      <c r="C35" s="95"/>
      <c r="D35" s="95"/>
      <c r="E35" s="95"/>
      <c r="F35" s="95"/>
      <c r="G35" s="95"/>
      <c r="H35" s="26"/>
      <c r="I35" s="52"/>
      <c r="J35" s="26"/>
      <c r="K35" s="52"/>
      <c r="L35" s="26"/>
      <c r="M35" s="52"/>
      <c r="N35" s="26"/>
      <c r="O35" s="52"/>
      <c r="P35" s="26"/>
      <c r="Q35" s="52"/>
      <c r="R35" s="26"/>
      <c r="S35" s="52"/>
      <c r="V35" s="45"/>
      <c r="X35" s="45"/>
      <c r="Z35" s="45"/>
      <c r="AB35" s="45"/>
      <c r="AD35" s="45"/>
      <c r="AF35" s="45"/>
      <c r="AH35" s="45"/>
      <c r="AJ35" s="45"/>
      <c r="AL35" s="45"/>
    </row>
    <row r="36" spans="1:38" s="25" customFormat="1">
      <c r="A36" s="49" t="s">
        <v>114</v>
      </c>
      <c r="B36" s="93"/>
      <c r="C36" s="93"/>
      <c r="D36" s="93"/>
      <c r="E36" s="93"/>
      <c r="F36" s="93"/>
      <c r="G36" s="93"/>
      <c r="H36" s="69"/>
      <c r="I36" s="27"/>
      <c r="J36" s="69"/>
      <c r="K36" s="27"/>
      <c r="L36" s="69"/>
      <c r="M36" s="27"/>
      <c r="N36" s="69"/>
      <c r="O36" s="27"/>
      <c r="P36" s="69"/>
      <c r="Q36" s="27"/>
      <c r="R36" s="69"/>
      <c r="S36" s="27"/>
      <c r="V36" s="45"/>
      <c r="X36" s="45"/>
      <c r="Z36" s="45"/>
      <c r="AB36" s="45"/>
      <c r="AD36" s="45"/>
      <c r="AF36" s="45"/>
      <c r="AH36" s="45"/>
      <c r="AJ36" s="45"/>
      <c r="AL36" s="45"/>
    </row>
    <row r="37" spans="1:38" s="25" customFormat="1">
      <c r="A37" s="55" t="s">
        <v>107</v>
      </c>
      <c r="B37" s="85">
        <f>SUM(B38:B40)</f>
        <v>6643.7913135797653</v>
      </c>
      <c r="C37" s="85">
        <f t="shared" si="0"/>
        <v>5301.8032350154699</v>
      </c>
      <c r="D37" s="85">
        <f>SUM(D38:D40)</f>
        <v>7153.0765586873331</v>
      </c>
      <c r="E37" s="85">
        <f>SUM(E38:E40)</f>
        <v>7144.9895428144773</v>
      </c>
      <c r="F37" s="85">
        <f>SUM(F38:F40)</f>
        <v>4084.2872573087716</v>
      </c>
      <c r="G37" s="85">
        <f>SUM(G38:G40)</f>
        <v>2824.8595812512967</v>
      </c>
      <c r="H37" s="51"/>
      <c r="I37" s="52"/>
      <c r="J37" s="51"/>
      <c r="K37" s="52"/>
      <c r="L37" s="51"/>
      <c r="M37" s="52"/>
      <c r="N37" s="51"/>
      <c r="O37" s="52"/>
      <c r="P37" s="51"/>
      <c r="Q37" s="52"/>
      <c r="R37" s="51"/>
      <c r="S37" s="52"/>
      <c r="V37" s="45"/>
      <c r="X37" s="45"/>
      <c r="Z37" s="45"/>
      <c r="AB37" s="45"/>
      <c r="AD37" s="45"/>
      <c r="AF37" s="45"/>
      <c r="AH37" s="45"/>
      <c r="AJ37" s="45"/>
      <c r="AL37" s="45"/>
    </row>
    <row r="38" spans="1:38" s="25" customFormat="1">
      <c r="A38" s="56" t="s">
        <v>116</v>
      </c>
      <c r="B38" s="85">
        <f>[1]MercLab!J286</f>
        <v>1206.4659579789561</v>
      </c>
      <c r="C38" s="85">
        <f t="shared" si="0"/>
        <v>1854.6905360302794</v>
      </c>
      <c r="D38" s="85">
        <f>[1]MercLab!K286</f>
        <v>3806.6731767494807</v>
      </c>
      <c r="E38" s="85">
        <f>[1]MercLab!L286</f>
        <v>1306.7968708233409</v>
      </c>
      <c r="F38" s="85">
        <f>[1]MercLab!M286</f>
        <v>1170.0809793254448</v>
      </c>
      <c r="G38" s="85">
        <f>[1]MercLab!N286</f>
        <v>1135.2111172228517</v>
      </c>
      <c r="H38" s="51"/>
      <c r="I38" s="52"/>
      <c r="J38" s="51"/>
      <c r="K38" s="52"/>
      <c r="L38" s="51"/>
      <c r="M38" s="52"/>
      <c r="N38" s="51"/>
      <c r="O38" s="52"/>
      <c r="P38" s="51"/>
      <c r="Q38" s="52"/>
      <c r="R38" s="51"/>
      <c r="S38" s="52"/>
      <c r="V38" s="45"/>
      <c r="X38" s="45"/>
      <c r="Z38" s="45"/>
      <c r="AB38" s="45"/>
      <c r="AD38" s="45"/>
      <c r="AF38" s="45"/>
      <c r="AH38" s="45"/>
      <c r="AJ38" s="45"/>
      <c r="AL38" s="45"/>
    </row>
    <row r="39" spans="1:38" s="25" customFormat="1">
      <c r="A39" s="56" t="s">
        <v>117</v>
      </c>
      <c r="B39" s="85">
        <f>[1]MercLab!J287</f>
        <v>2237.325355600809</v>
      </c>
      <c r="C39" s="85">
        <f t="shared" si="0"/>
        <v>2647.1126989851905</v>
      </c>
      <c r="D39" s="85">
        <f>[1]MercLab!K287</f>
        <v>3346.4033819378528</v>
      </c>
      <c r="E39" s="85">
        <f>[1]MercLab!L287</f>
        <v>2638.1926719911362</v>
      </c>
      <c r="F39" s="85">
        <f>[1]MercLab!M287</f>
        <v>2914.2062779833268</v>
      </c>
      <c r="G39" s="85">
        <f>[1]MercLab!N287</f>
        <v>1689.6484640284448</v>
      </c>
      <c r="H39" s="51"/>
      <c r="I39" s="52"/>
      <c r="J39" s="51"/>
      <c r="K39" s="52"/>
      <c r="L39" s="51"/>
      <c r="M39" s="52"/>
      <c r="N39" s="51"/>
      <c r="O39" s="52"/>
      <c r="P39" s="51"/>
      <c r="Q39" s="52"/>
      <c r="R39" s="51"/>
      <c r="S39" s="52"/>
      <c r="V39" s="45"/>
      <c r="X39" s="45"/>
      <c r="Z39" s="45"/>
      <c r="AB39" s="45"/>
      <c r="AD39" s="45"/>
      <c r="AF39" s="45"/>
      <c r="AH39" s="45"/>
      <c r="AJ39" s="45"/>
      <c r="AL39" s="45"/>
    </row>
    <row r="40" spans="1:38" s="25" customFormat="1">
      <c r="A40" s="56" t="s">
        <v>118</v>
      </c>
      <c r="B40" s="85">
        <f>[1]MercLab!J288</f>
        <v>3200</v>
      </c>
      <c r="C40" s="85">
        <f t="shared" si="0"/>
        <v>800</v>
      </c>
      <c r="D40" s="85">
        <f>[1]MercLab!K288</f>
        <v>0</v>
      </c>
      <c r="E40" s="85">
        <f>[1]MercLab!L288</f>
        <v>3200</v>
      </c>
      <c r="F40" s="85">
        <f>[1]MercLab!M288</f>
        <v>0</v>
      </c>
      <c r="G40" s="85">
        <f>[1]MercLab!N288</f>
        <v>0</v>
      </c>
      <c r="H40" s="51"/>
      <c r="I40" s="52"/>
      <c r="J40" s="51"/>
      <c r="K40" s="52"/>
      <c r="L40" s="51"/>
      <c r="M40" s="52"/>
      <c r="N40" s="51"/>
      <c r="O40" s="52"/>
      <c r="P40" s="51"/>
      <c r="Q40" s="52"/>
      <c r="R40" s="51"/>
      <c r="S40" s="52"/>
      <c r="V40" s="45"/>
      <c r="X40" s="45"/>
      <c r="Z40" s="45"/>
      <c r="AB40" s="45"/>
      <c r="AD40" s="45"/>
      <c r="AF40" s="45"/>
      <c r="AH40" s="45"/>
      <c r="AJ40" s="45"/>
      <c r="AL40" s="45"/>
    </row>
    <row r="41" spans="1:38" s="25" customFormat="1">
      <c r="A41" s="55" t="s">
        <v>108</v>
      </c>
      <c r="B41" s="85">
        <f>[1]MercLab!J289</f>
        <v>6633.2359253002687</v>
      </c>
      <c r="C41" s="85">
        <f t="shared" si="0"/>
        <v>6517.5068353294519</v>
      </c>
      <c r="D41" s="85">
        <f>[1]MercLab!K289</f>
        <v>7287.5913526310687</v>
      </c>
      <c r="E41" s="85">
        <f>[1]MercLab!L289</f>
        <v>6406.5588350650432</v>
      </c>
      <c r="F41" s="85">
        <f>[1]MercLab!M289</f>
        <v>5509.8400077768301</v>
      </c>
      <c r="G41" s="85">
        <f>[1]MercLab!N289</f>
        <v>6866.0371458448644</v>
      </c>
      <c r="H41" s="51"/>
      <c r="I41" s="52"/>
      <c r="J41" s="51"/>
      <c r="K41" s="52"/>
      <c r="L41" s="51"/>
      <c r="M41" s="52"/>
      <c r="N41" s="51"/>
      <c r="O41" s="52"/>
      <c r="P41" s="51"/>
      <c r="Q41" s="52"/>
      <c r="R41" s="51"/>
      <c r="S41" s="52"/>
      <c r="V41" s="45"/>
      <c r="X41" s="45"/>
      <c r="Z41" s="45"/>
      <c r="AB41" s="45"/>
      <c r="AD41" s="45"/>
      <c r="AF41" s="45"/>
      <c r="AH41" s="45"/>
      <c r="AJ41" s="45"/>
      <c r="AL41" s="45"/>
    </row>
    <row r="42" spans="1:38" s="25" customFormat="1">
      <c r="A42" s="55" t="s">
        <v>109</v>
      </c>
      <c r="B42" s="85">
        <f>[1]MercLab!J290</f>
        <v>12055.362148627715</v>
      </c>
      <c r="C42" s="85">
        <f t="shared" si="0"/>
        <v>9054.9003613565983</v>
      </c>
      <c r="D42" s="85">
        <f>[1]MercLab!K290</f>
        <v>12303.211337549581</v>
      </c>
      <c r="E42" s="85">
        <f>[1]MercLab!L290</f>
        <v>12317.315920437102</v>
      </c>
      <c r="F42" s="85">
        <f>[1]MercLab!M290</f>
        <v>0</v>
      </c>
      <c r="G42" s="85">
        <f>[1]MercLab!N290</f>
        <v>11599.074187439708</v>
      </c>
      <c r="H42" s="51"/>
      <c r="I42" s="52"/>
      <c r="J42" s="51"/>
      <c r="K42" s="52"/>
      <c r="L42" s="51"/>
      <c r="M42" s="52"/>
      <c r="N42" s="51"/>
      <c r="O42" s="52"/>
      <c r="P42" s="51"/>
      <c r="Q42" s="52"/>
      <c r="R42" s="51"/>
      <c r="S42" s="52"/>
      <c r="V42" s="45"/>
      <c r="X42" s="45"/>
      <c r="Z42" s="45"/>
      <c r="AB42" s="45"/>
      <c r="AD42" s="45"/>
      <c r="AF42" s="45"/>
      <c r="AH42" s="45"/>
      <c r="AJ42" s="45"/>
      <c r="AL42" s="45"/>
    </row>
    <row r="43" spans="1:38" s="25" customFormat="1">
      <c r="A43" s="55" t="s">
        <v>110</v>
      </c>
      <c r="B43" s="85">
        <f>[1]MercLab!J291</f>
        <v>17769.746168878224</v>
      </c>
      <c r="C43" s="85">
        <f t="shared" si="0"/>
        <v>13352.830418521924</v>
      </c>
      <c r="D43" s="85">
        <f>[1]MercLab!K291</f>
        <v>18198.694886116515</v>
      </c>
      <c r="E43" s="85">
        <f>[1]MercLab!L291</f>
        <v>17737.851466614557</v>
      </c>
      <c r="F43" s="85">
        <f>[1]MercLab!M291</f>
        <v>0</v>
      </c>
      <c r="G43" s="85">
        <f>[1]MercLab!N291</f>
        <v>17474.775321356628</v>
      </c>
      <c r="H43" s="51"/>
      <c r="I43" s="52"/>
      <c r="J43" s="51"/>
      <c r="K43" s="52"/>
      <c r="L43" s="51"/>
      <c r="M43" s="52"/>
      <c r="N43" s="51"/>
      <c r="O43" s="52"/>
      <c r="P43" s="51"/>
      <c r="Q43" s="52"/>
      <c r="R43" s="51"/>
      <c r="S43" s="52"/>
      <c r="V43" s="45"/>
      <c r="X43" s="45"/>
      <c r="Z43" s="45"/>
      <c r="AB43" s="45"/>
      <c r="AD43" s="45"/>
      <c r="AF43" s="45"/>
      <c r="AH43" s="45"/>
      <c r="AJ43" s="45"/>
      <c r="AL43" s="45"/>
    </row>
    <row r="44" spans="1:38" s="25" customFormat="1">
      <c r="A44" s="55" t="s">
        <v>111</v>
      </c>
      <c r="B44" s="85">
        <f>[1]MercLab!J292</f>
        <v>34753.533291663822</v>
      </c>
      <c r="C44" s="85">
        <f t="shared" si="0"/>
        <v>25411.754891146211</v>
      </c>
      <c r="D44" s="85">
        <f>[1]MercLab!K292</f>
        <v>33132.567604731179</v>
      </c>
      <c r="E44" s="85">
        <f>[1]MercLab!L292</f>
        <v>30387.400083163691</v>
      </c>
      <c r="F44" s="85">
        <f>[1]MercLab!M292</f>
        <v>0</v>
      </c>
      <c r="G44" s="85">
        <f>[1]MercLab!N292</f>
        <v>38127.051876689977</v>
      </c>
      <c r="H44" s="51"/>
      <c r="I44" s="52"/>
      <c r="J44" s="51"/>
      <c r="K44" s="52"/>
      <c r="L44" s="51"/>
      <c r="M44" s="52"/>
      <c r="N44" s="51"/>
      <c r="O44" s="52"/>
      <c r="P44" s="51"/>
      <c r="Q44" s="52"/>
      <c r="R44" s="51"/>
      <c r="S44" s="52"/>
      <c r="V44" s="45"/>
      <c r="X44" s="45"/>
      <c r="Z44" s="45"/>
      <c r="AB44" s="45"/>
      <c r="AD44" s="45"/>
      <c r="AF44" s="45"/>
      <c r="AH44" s="45"/>
      <c r="AJ44" s="45"/>
      <c r="AL44" s="45"/>
    </row>
    <row r="45" spans="1:38" s="25" customFormat="1">
      <c r="A45" s="51"/>
      <c r="B45" s="95"/>
      <c r="C45" s="95"/>
      <c r="D45" s="95"/>
      <c r="E45" s="95"/>
      <c r="F45" s="95"/>
      <c r="G45" s="95"/>
      <c r="I45" s="45"/>
      <c r="K45" s="45"/>
      <c r="M45" s="45"/>
      <c r="O45" s="45"/>
      <c r="Q45" s="45"/>
      <c r="S45" s="45"/>
      <c r="V45" s="45"/>
      <c r="X45" s="45"/>
      <c r="Z45" s="45"/>
      <c r="AB45" s="45"/>
      <c r="AD45" s="45"/>
      <c r="AF45" s="45"/>
      <c r="AH45" s="45"/>
      <c r="AJ45" s="45"/>
      <c r="AL45" s="45"/>
    </row>
    <row r="46" spans="1:38" s="25" customFormat="1">
      <c r="A46" s="49" t="s">
        <v>15</v>
      </c>
      <c r="B46" s="93"/>
      <c r="C46" s="93"/>
      <c r="D46" s="93"/>
      <c r="E46" s="93"/>
      <c r="F46" s="93"/>
      <c r="G46" s="93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V46" s="45"/>
      <c r="X46" s="45"/>
      <c r="Z46" s="45"/>
      <c r="AB46" s="45"/>
      <c r="AD46" s="45"/>
      <c r="AF46" s="45"/>
      <c r="AH46" s="45"/>
      <c r="AJ46" s="45"/>
      <c r="AL46" s="45"/>
    </row>
    <row r="47" spans="1:38" s="25" customFormat="1">
      <c r="A47" s="55" t="s">
        <v>41</v>
      </c>
      <c r="B47" s="85">
        <f>[1]MercLab!J294</f>
        <v>2097.6001100780286</v>
      </c>
      <c r="C47" s="85">
        <f t="shared" si="0"/>
        <v>1044.2637664419976</v>
      </c>
      <c r="D47" s="85">
        <f>[1]MercLab!K294</f>
        <v>0</v>
      </c>
      <c r="E47" s="85">
        <f>[1]MercLab!L294</f>
        <v>2035.6068990993695</v>
      </c>
      <c r="F47" s="85">
        <f>[1]MercLab!M294</f>
        <v>0</v>
      </c>
      <c r="G47" s="85">
        <f>[1]MercLab!N294</f>
        <v>2141.4481666686215</v>
      </c>
      <c r="H47" s="51"/>
      <c r="I47" s="52"/>
      <c r="J47" s="51"/>
      <c r="K47" s="52"/>
      <c r="L47" s="51"/>
      <c r="M47" s="52"/>
      <c r="N47" s="51"/>
      <c r="O47" s="52"/>
      <c r="P47" s="51"/>
      <c r="Q47" s="52"/>
      <c r="R47" s="51"/>
      <c r="S47" s="52"/>
      <c r="V47" s="45"/>
      <c r="X47" s="45"/>
      <c r="Z47" s="45"/>
      <c r="AB47" s="45"/>
      <c r="AD47" s="45"/>
      <c r="AF47" s="45"/>
      <c r="AH47" s="45"/>
      <c r="AJ47" s="45"/>
      <c r="AL47" s="45"/>
    </row>
    <row r="48" spans="1:38" s="25" customFormat="1">
      <c r="A48" s="55" t="s">
        <v>42</v>
      </c>
      <c r="B48" s="85">
        <f>[1]MercLab!J295</f>
        <v>5811.7806579009566</v>
      </c>
      <c r="C48" s="85">
        <f t="shared" si="0"/>
        <v>2716.7744727041718</v>
      </c>
      <c r="D48" s="85">
        <f>[1]MercLab!K295</f>
        <v>0</v>
      </c>
      <c r="E48" s="85">
        <f>[1]MercLab!L295</f>
        <v>6160.1666842875375</v>
      </c>
      <c r="F48" s="85">
        <f>[1]MercLab!M295</f>
        <v>0</v>
      </c>
      <c r="G48" s="85">
        <f>[1]MercLab!N295</f>
        <v>4706.9312065291488</v>
      </c>
      <c r="H48" s="51"/>
      <c r="I48" s="52"/>
      <c r="J48" s="51"/>
      <c r="K48" s="52"/>
      <c r="L48" s="51"/>
      <c r="M48" s="52"/>
      <c r="N48" s="51"/>
      <c r="O48" s="52"/>
      <c r="P48" s="51"/>
      <c r="Q48" s="52"/>
      <c r="R48" s="51"/>
      <c r="S48" s="52"/>
      <c r="V48" s="45"/>
      <c r="X48" s="45"/>
      <c r="Z48" s="45"/>
      <c r="AB48" s="45"/>
      <c r="AD48" s="45"/>
      <c r="AF48" s="45"/>
      <c r="AH48" s="45"/>
      <c r="AJ48" s="45"/>
      <c r="AL48" s="45"/>
    </row>
    <row r="49" spans="1:38" s="25" customFormat="1">
      <c r="A49" s="55" t="s">
        <v>53</v>
      </c>
      <c r="B49" s="85">
        <f>[1]MercLab!J296</f>
        <v>6391.3268145971961</v>
      </c>
      <c r="C49" s="85">
        <f t="shared" si="0"/>
        <v>6816.2258535285073</v>
      </c>
      <c r="D49" s="85">
        <f>[1]MercLab!K296</f>
        <v>11791.684067670998</v>
      </c>
      <c r="E49" s="85">
        <f>[1]MercLab!L296</f>
        <v>5599.0687564985965</v>
      </c>
      <c r="F49" s="85">
        <f>[1]MercLab!M296</f>
        <v>3865.6615591662762</v>
      </c>
      <c r="G49" s="85">
        <f>[1]MercLab!N296</f>
        <v>6008.4890307781552</v>
      </c>
      <c r="H49" s="51"/>
      <c r="I49" s="52"/>
      <c r="J49" s="51"/>
      <c r="K49" s="52"/>
      <c r="L49" s="51"/>
      <c r="M49" s="52"/>
      <c r="N49" s="51"/>
      <c r="O49" s="52"/>
      <c r="P49" s="51"/>
      <c r="Q49" s="52"/>
      <c r="R49" s="51"/>
      <c r="S49" s="52"/>
      <c r="V49" s="45"/>
      <c r="X49" s="45"/>
      <c r="Z49" s="45"/>
      <c r="AB49" s="45"/>
      <c r="AD49" s="45"/>
      <c r="AF49" s="45"/>
      <c r="AH49" s="45"/>
      <c r="AJ49" s="45"/>
      <c r="AL49" s="45"/>
    </row>
    <row r="50" spans="1:38" s="25" customFormat="1">
      <c r="A50" s="55" t="s">
        <v>49</v>
      </c>
      <c r="B50" s="85">
        <f>[1]MercLab!J297</f>
        <v>5395.8461288304579</v>
      </c>
      <c r="C50" s="85">
        <f t="shared" si="0"/>
        <v>6847.8203181593908</v>
      </c>
      <c r="D50" s="85">
        <f>[1]MercLab!K297</f>
        <v>18000</v>
      </c>
      <c r="E50" s="85">
        <f>[1]MercLab!L297</f>
        <v>2041.4705244668762</v>
      </c>
      <c r="F50" s="85">
        <f>[1]MercLab!M297</f>
        <v>0</v>
      </c>
      <c r="G50" s="85">
        <f>[1]MercLab!N297</f>
        <v>7349.8107481706875</v>
      </c>
      <c r="H50" s="51"/>
      <c r="I50" s="52"/>
      <c r="J50" s="51"/>
      <c r="K50" s="52"/>
      <c r="L50" s="51"/>
      <c r="M50" s="52"/>
      <c r="N50" s="51"/>
      <c r="O50" s="52"/>
      <c r="P50" s="51"/>
      <c r="Q50" s="52"/>
      <c r="R50" s="51"/>
      <c r="S50" s="52"/>
      <c r="V50" s="45"/>
      <c r="X50" s="45"/>
      <c r="Z50" s="45"/>
      <c r="AB50" s="45"/>
      <c r="AD50" s="45"/>
      <c r="AF50" s="45"/>
      <c r="AH50" s="45"/>
      <c r="AJ50" s="45"/>
      <c r="AL50" s="45"/>
    </row>
    <row r="51" spans="1:38">
      <c r="A51" s="278"/>
      <c r="B51" s="279"/>
      <c r="C51" s="279"/>
      <c r="D51" s="279"/>
      <c r="E51" s="279"/>
      <c r="F51" s="279"/>
      <c r="G51" s="279"/>
    </row>
    <row r="52" spans="1:38">
      <c r="A52" s="15" t="str">
        <f>'C01'!A42</f>
        <v>Fuente: Instituto Nacional de Estadística (INE). XL Encuesta Permanente de Hogares de Propósitos Múltiples, Septiembre 2010.</v>
      </c>
    </row>
    <row r="53" spans="1:38">
      <c r="A53" s="15" t="str">
        <f>'C01'!$A$43</f>
        <v>El salario mínimo en el área urbana es Lps. 5,500 y en la área rural es Lps. 4,055 (Promedio de salarios mínimos por rama)</v>
      </c>
    </row>
    <row r="54" spans="1:38">
      <c r="A54" s="15" t="s">
        <v>115</v>
      </c>
      <c r="M54" s="13"/>
    </row>
    <row r="55" spans="1:38">
      <c r="A55" s="15"/>
      <c r="M55" s="13"/>
    </row>
    <row r="56" spans="1:38">
      <c r="A56" s="344" t="s">
        <v>87</v>
      </c>
      <c r="B56" s="344"/>
      <c r="C56" s="344"/>
      <c r="D56" s="344"/>
      <c r="E56" s="344"/>
      <c r="F56" s="344"/>
      <c r="G56" s="344"/>
    </row>
    <row r="57" spans="1:38">
      <c r="A57" s="344" t="s">
        <v>88</v>
      </c>
      <c r="B57" s="344"/>
      <c r="C57" s="344"/>
      <c r="D57" s="344"/>
      <c r="E57" s="344"/>
      <c r="F57" s="344"/>
      <c r="G57" s="344"/>
    </row>
    <row r="58" spans="1:38">
      <c r="A58" s="344" t="s">
        <v>95</v>
      </c>
      <c r="B58" s="344"/>
      <c r="C58" s="344"/>
      <c r="D58" s="344"/>
      <c r="E58" s="344"/>
      <c r="F58" s="344"/>
      <c r="G58" s="344"/>
    </row>
    <row r="59" spans="1:38" customFormat="1" ht="23.25">
      <c r="A59" s="348" t="s">
        <v>121</v>
      </c>
      <c r="B59" s="348"/>
      <c r="C59" s="348"/>
      <c r="D59" s="348"/>
      <c r="E59" s="348"/>
      <c r="F59" s="348"/>
      <c r="G59" s="348"/>
      <c r="H59" s="251"/>
      <c r="I59" s="251"/>
      <c r="J59" s="251"/>
      <c r="K59" s="251"/>
      <c r="L59" s="251"/>
      <c r="M59" s="251"/>
      <c r="N59" s="251"/>
      <c r="O59" s="251"/>
    </row>
    <row r="60" spans="1:38">
      <c r="A60" s="345" t="s">
        <v>34</v>
      </c>
      <c r="B60" s="347" t="s">
        <v>29</v>
      </c>
      <c r="C60" s="347"/>
      <c r="D60" s="347"/>
      <c r="E60" s="347"/>
      <c r="F60" s="347"/>
      <c r="G60" s="347"/>
    </row>
    <row r="61" spans="1:38">
      <c r="A61" s="346"/>
      <c r="B61" s="346" t="s">
        <v>29</v>
      </c>
      <c r="C61" s="347" t="s">
        <v>8</v>
      </c>
      <c r="D61" s="347"/>
      <c r="E61" s="347"/>
      <c r="F61" s="347"/>
      <c r="G61" s="346" t="s">
        <v>1</v>
      </c>
    </row>
    <row r="62" spans="1:38">
      <c r="A62" s="350"/>
      <c r="B62" s="350"/>
      <c r="C62" s="28" t="s">
        <v>10</v>
      </c>
      <c r="D62" s="28" t="s">
        <v>119</v>
      </c>
      <c r="E62" s="28" t="s">
        <v>11</v>
      </c>
      <c r="F62" s="28" t="s">
        <v>120</v>
      </c>
      <c r="G62" s="350"/>
    </row>
    <row r="63" spans="1:38">
      <c r="A63" s="126"/>
      <c r="B63" s="126"/>
      <c r="C63" s="126"/>
      <c r="D63" s="126"/>
      <c r="E63" s="124"/>
      <c r="F63" s="124"/>
      <c r="G63" s="124"/>
    </row>
    <row r="64" spans="1:38">
      <c r="A64" s="31" t="s">
        <v>74</v>
      </c>
      <c r="B64" s="86">
        <f t="shared" ref="B64:G64" si="1">B9</f>
        <v>4375.0480085279851</v>
      </c>
      <c r="C64" s="86">
        <f t="shared" si="1"/>
        <v>5922.7199223546158</v>
      </c>
      <c r="D64" s="86">
        <f t="shared" si="1"/>
        <v>11804.725205948153</v>
      </c>
      <c r="E64" s="86">
        <f t="shared" si="1"/>
        <v>4322.3936424948506</v>
      </c>
      <c r="F64" s="86">
        <f t="shared" si="1"/>
        <v>3865.6615591662762</v>
      </c>
      <c r="G64" s="86">
        <f t="shared" si="1"/>
        <v>3698.0992818091831</v>
      </c>
    </row>
    <row r="65" spans="1:8">
      <c r="A65" s="4"/>
      <c r="B65" s="86"/>
      <c r="C65" s="86"/>
      <c r="D65" s="86"/>
      <c r="E65" s="87"/>
      <c r="F65" s="87"/>
      <c r="G65" s="87"/>
    </row>
    <row r="66" spans="1:8">
      <c r="A66" s="18" t="s">
        <v>21</v>
      </c>
      <c r="B66" s="304"/>
      <c r="C66" s="304"/>
      <c r="D66" s="304"/>
      <c r="E66" s="304"/>
      <c r="F66" s="304"/>
      <c r="G66" s="304"/>
      <c r="H66" s="109"/>
    </row>
    <row r="67" spans="1:8">
      <c r="A67" s="97" t="s">
        <v>57</v>
      </c>
      <c r="B67" s="305">
        <f>[1]MercLab!J300</f>
        <v>2083.492937642648</v>
      </c>
      <c r="C67" s="305">
        <f t="shared" ref="C67:C89" si="2">AVERAGE(D67:G67)</f>
        <v>1035.8771994076758</v>
      </c>
      <c r="D67" s="305">
        <f>[1]MercLab!K300</f>
        <v>0</v>
      </c>
      <c r="E67" s="305">
        <f>[1]MercLab!L300</f>
        <v>2004.529669580674</v>
      </c>
      <c r="F67" s="305">
        <f>[1]MercLab!M300</f>
        <v>0</v>
      </c>
      <c r="G67" s="305">
        <f>[1]MercLab!N300</f>
        <v>2138.9791280500294</v>
      </c>
      <c r="H67" s="109"/>
    </row>
    <row r="68" spans="1:8">
      <c r="A68" s="97" t="s">
        <v>76</v>
      </c>
      <c r="B68" s="305">
        <f>[1]MercLab!J301</f>
        <v>3590.6718371163943</v>
      </c>
      <c r="C68" s="305">
        <f t="shared" si="2"/>
        <v>1718.7345267915421</v>
      </c>
      <c r="D68" s="305">
        <f>[1]MercLab!K301</f>
        <v>0</v>
      </c>
      <c r="E68" s="305">
        <f>[1]MercLab!L301</f>
        <v>4365.880642016049</v>
      </c>
      <c r="F68" s="305">
        <f>[1]MercLab!M301</f>
        <v>0</v>
      </c>
      <c r="G68" s="305">
        <f>[1]MercLab!N301</f>
        <v>2509.0574651501192</v>
      </c>
      <c r="H68" s="109"/>
    </row>
    <row r="69" spans="1:8">
      <c r="A69" s="97" t="s">
        <v>58</v>
      </c>
      <c r="B69" s="305">
        <f>[1]MercLab!J302</f>
        <v>5811.7806579009566</v>
      </c>
      <c r="C69" s="305">
        <f t="shared" si="2"/>
        <v>2716.7744727041718</v>
      </c>
      <c r="D69" s="305">
        <f>[1]MercLab!K302</f>
        <v>0</v>
      </c>
      <c r="E69" s="305">
        <f>[1]MercLab!L302</f>
        <v>6160.1666842875375</v>
      </c>
      <c r="F69" s="305">
        <f>[1]MercLab!M302</f>
        <v>0</v>
      </c>
      <c r="G69" s="305">
        <f>[1]MercLab!N302</f>
        <v>4706.9312065291488</v>
      </c>
      <c r="H69" s="109"/>
    </row>
    <row r="70" spans="1:8">
      <c r="A70" s="97" t="s">
        <v>59</v>
      </c>
      <c r="B70" s="305">
        <f>[1]MercLab!J303</f>
        <v>7563.2293708706156</v>
      </c>
      <c r="C70" s="305">
        <f t="shared" si="2"/>
        <v>3860.6225823876548</v>
      </c>
      <c r="D70" s="305">
        <f>[1]MercLab!K303</f>
        <v>9877.1927257327898</v>
      </c>
      <c r="E70" s="305">
        <f>[1]MercLab!L303</f>
        <v>5565.2976038178303</v>
      </c>
      <c r="F70" s="305">
        <f>[1]MercLab!M303</f>
        <v>0</v>
      </c>
      <c r="G70" s="305">
        <f>[1]MercLab!N303</f>
        <v>0</v>
      </c>
      <c r="H70" s="109"/>
    </row>
    <row r="71" spans="1:8">
      <c r="A71" s="97" t="s">
        <v>77</v>
      </c>
      <c r="B71" s="305">
        <f>[1]MercLab!J304</f>
        <v>4589.0653991501867</v>
      </c>
      <c r="C71" s="305">
        <f t="shared" si="2"/>
        <v>5019.9271544327057</v>
      </c>
      <c r="D71" s="305">
        <f>[1]MercLab!K304</f>
        <v>10522.235587199992</v>
      </c>
      <c r="E71" s="305">
        <f>[1]MercLab!L304</f>
        <v>4187.64036747502</v>
      </c>
      <c r="F71" s="305">
        <f>[1]MercLab!M304</f>
        <v>0</v>
      </c>
      <c r="G71" s="305">
        <f>[1]MercLab!N304</f>
        <v>5369.8326630558104</v>
      </c>
      <c r="H71" s="109"/>
    </row>
    <row r="72" spans="1:8">
      <c r="A72" s="97" t="s">
        <v>93</v>
      </c>
      <c r="B72" s="305">
        <f>[1]MercLab!J305</f>
        <v>5616.1223821229451</v>
      </c>
      <c r="C72" s="305">
        <f t="shared" si="2"/>
        <v>2808.2152643089839</v>
      </c>
      <c r="D72" s="305">
        <f>[1]MercLab!K305</f>
        <v>0</v>
      </c>
      <c r="E72" s="305">
        <f>[1]MercLab!L305</f>
        <v>5385.8279561354084</v>
      </c>
      <c r="F72" s="305">
        <f>[1]MercLab!M305</f>
        <v>0</v>
      </c>
      <c r="G72" s="305">
        <f>[1]MercLab!N305</f>
        <v>5847.0331011005273</v>
      </c>
      <c r="H72" s="109"/>
    </row>
    <row r="73" spans="1:8">
      <c r="A73" s="97" t="s">
        <v>61</v>
      </c>
      <c r="B73" s="305">
        <f>[1]MercLab!J306</f>
        <v>5865.1249123771122</v>
      </c>
      <c r="C73" s="305">
        <f t="shared" si="2"/>
        <v>6373.317367052312</v>
      </c>
      <c r="D73" s="305">
        <f>[1]MercLab!K306</f>
        <v>14216.267195714954</v>
      </c>
      <c r="E73" s="305">
        <f>[1]MercLab!L306</f>
        <v>5658.6739624114743</v>
      </c>
      <c r="F73" s="305">
        <f>[1]MercLab!M306</f>
        <v>0</v>
      </c>
      <c r="G73" s="305">
        <f>[1]MercLab!N306</f>
        <v>5618.3283100828212</v>
      </c>
      <c r="H73" s="109"/>
    </row>
    <row r="74" spans="1:8">
      <c r="A74" s="97" t="s">
        <v>60</v>
      </c>
      <c r="B74" s="305">
        <f>[1]MercLab!J307</f>
        <v>10093.420397758167</v>
      </c>
      <c r="C74" s="305">
        <f t="shared" si="2"/>
        <v>10557.080832586387</v>
      </c>
      <c r="D74" s="305">
        <f>[1]MercLab!K307</f>
        <v>20351.762430435156</v>
      </c>
      <c r="E74" s="305">
        <f>[1]MercLab!L307</f>
        <v>8432.9316726197285</v>
      </c>
      <c r="F74" s="305">
        <f>[1]MercLab!M307</f>
        <v>0</v>
      </c>
      <c r="G74" s="305">
        <f>[1]MercLab!N307</f>
        <v>13443.629227290668</v>
      </c>
      <c r="H74" s="109"/>
    </row>
    <row r="75" spans="1:8">
      <c r="A75" s="97" t="s">
        <v>62</v>
      </c>
      <c r="B75" s="305">
        <f>[1]MercLab!J308</f>
        <v>8644.804434502701</v>
      </c>
      <c r="C75" s="305">
        <f t="shared" si="2"/>
        <v>6648.7746434112405</v>
      </c>
      <c r="D75" s="305">
        <f>[1]MercLab!K308</f>
        <v>11579.294033715718</v>
      </c>
      <c r="E75" s="305">
        <f>[1]MercLab!L308</f>
        <v>6910.1748802847424</v>
      </c>
      <c r="F75" s="305">
        <f>[1]MercLab!M308</f>
        <v>3865.6615591662762</v>
      </c>
      <c r="G75" s="305">
        <f>[1]MercLab!N308</f>
        <v>4239.9681004782242</v>
      </c>
      <c r="H75" s="109"/>
    </row>
    <row r="76" spans="1:8">
      <c r="A76" s="97" t="s">
        <v>63</v>
      </c>
      <c r="B76" s="305">
        <f>[1]MercLab!J309</f>
        <v>5395.8461288304579</v>
      </c>
      <c r="C76" s="305">
        <f t="shared" si="2"/>
        <v>6847.8203181593908</v>
      </c>
      <c r="D76" s="305">
        <f>[1]MercLab!K309</f>
        <v>18000</v>
      </c>
      <c r="E76" s="305">
        <f>[1]MercLab!L309</f>
        <v>2041.4705244668762</v>
      </c>
      <c r="F76" s="305">
        <f>[1]MercLab!M309</f>
        <v>0</v>
      </c>
      <c r="G76" s="305">
        <f>[1]MercLab!N309</f>
        <v>7349.8107481706875</v>
      </c>
      <c r="H76" s="109"/>
    </row>
    <row r="77" spans="1:8">
      <c r="A77" s="10"/>
      <c r="B77" s="109"/>
      <c r="C77" s="109"/>
      <c r="D77" s="109"/>
      <c r="E77" s="109"/>
      <c r="F77" s="109"/>
      <c r="G77" s="109"/>
      <c r="H77" s="109"/>
    </row>
    <row r="78" spans="1:8">
      <c r="A78" s="19" t="s">
        <v>18</v>
      </c>
      <c r="B78" s="93"/>
      <c r="C78" s="93"/>
      <c r="D78" s="93"/>
      <c r="E78" s="93"/>
      <c r="F78" s="93"/>
      <c r="G78" s="93"/>
      <c r="H78" s="109"/>
    </row>
    <row r="79" spans="1:8">
      <c r="A79" s="97" t="s">
        <v>78</v>
      </c>
      <c r="B79" s="306">
        <f>[1]MercLab!J312</f>
        <v>11399.021882018491</v>
      </c>
      <c r="C79" s="306">
        <f t="shared" si="2"/>
        <v>8542.408749828177</v>
      </c>
      <c r="D79" s="306">
        <f>[1]MercLab!K312</f>
        <v>14991.679066637938</v>
      </c>
      <c r="E79" s="306">
        <f>[1]MercLab!L312</f>
        <v>9742.9109200422536</v>
      </c>
      <c r="F79" s="306">
        <f>[1]MercLab!M312</f>
        <v>0</v>
      </c>
      <c r="G79" s="306">
        <f>[1]MercLab!N312</f>
        <v>9435.0450126325177</v>
      </c>
      <c r="H79" s="109"/>
    </row>
    <row r="80" spans="1:8">
      <c r="A80" s="97" t="s">
        <v>64</v>
      </c>
      <c r="B80" s="305">
        <f>[1]MercLab!J313</f>
        <v>11588.588625397135</v>
      </c>
      <c r="C80" s="305">
        <f t="shared" si="2"/>
        <v>8877.6664985572479</v>
      </c>
      <c r="D80" s="305">
        <f>[1]MercLab!K313</f>
        <v>13024.67430556261</v>
      </c>
      <c r="E80" s="305">
        <f>[1]MercLab!L313</f>
        <v>10395.627843265254</v>
      </c>
      <c r="F80" s="305">
        <f>[1]MercLab!M313</f>
        <v>0</v>
      </c>
      <c r="G80" s="305">
        <f>[1]MercLab!N313</f>
        <v>12090.363845401125</v>
      </c>
      <c r="H80" s="109"/>
    </row>
    <row r="81" spans="1:8">
      <c r="A81" s="97" t="s">
        <v>65</v>
      </c>
      <c r="B81" s="305">
        <f>[1]MercLab!J314</f>
        <v>7229.8980202039847</v>
      </c>
      <c r="C81" s="305">
        <f t="shared" si="2"/>
        <v>5411.7264898290305</v>
      </c>
      <c r="D81" s="305">
        <f>[1]MercLab!K314</f>
        <v>11460.14355881045</v>
      </c>
      <c r="E81" s="305">
        <f>[1]MercLab!L314</f>
        <v>6948.0061814016708</v>
      </c>
      <c r="F81" s="305">
        <f>[1]MercLab!M314</f>
        <v>0</v>
      </c>
      <c r="G81" s="305">
        <f>[1]MercLab!N314</f>
        <v>3238.7562191040029</v>
      </c>
      <c r="H81" s="109"/>
    </row>
    <row r="82" spans="1:8">
      <c r="A82" s="97" t="s">
        <v>66</v>
      </c>
      <c r="B82" s="127">
        <f>[1]MercLab!J315</f>
        <v>5961.348120666451</v>
      </c>
      <c r="C82" s="127">
        <f t="shared" si="2"/>
        <v>4243.2774254640681</v>
      </c>
      <c r="D82" s="127">
        <f>[1]MercLab!K315</f>
        <v>5000</v>
      </c>
      <c r="E82" s="127">
        <f>[1]MercLab!L315</f>
        <v>6104.0126149422113</v>
      </c>
      <c r="F82" s="127">
        <f>[1]MercLab!M315</f>
        <v>0</v>
      </c>
      <c r="G82" s="127">
        <f>[1]MercLab!N315</f>
        <v>5869.0970869140638</v>
      </c>
    </row>
    <row r="83" spans="1:8">
      <c r="A83" s="97" t="s">
        <v>67</v>
      </c>
      <c r="B83" s="127">
        <f>[1]MercLab!J316</f>
        <v>1955.6206912095552</v>
      </c>
      <c r="C83" s="127">
        <f t="shared" si="2"/>
        <v>1703.9896118405966</v>
      </c>
      <c r="D83" s="127">
        <f>[1]MercLab!K316</f>
        <v>3000</v>
      </c>
      <c r="E83" s="127">
        <f>[1]MercLab!L316</f>
        <v>1682.0716605897569</v>
      </c>
      <c r="F83" s="127">
        <f>[1]MercLab!M316</f>
        <v>0</v>
      </c>
      <c r="G83" s="127">
        <f>[1]MercLab!N316</f>
        <v>2133.8867867726294</v>
      </c>
    </row>
    <row r="84" spans="1:8">
      <c r="A84" s="97" t="s">
        <v>68</v>
      </c>
      <c r="B84" s="127">
        <f>[1]MercLab!J317</f>
        <v>6015.9506776264288</v>
      </c>
      <c r="C84" s="127">
        <f t="shared" si="2"/>
        <v>6453.9704224127026</v>
      </c>
      <c r="D84" s="127">
        <f>[1]MercLab!K317</f>
        <v>8281.175815117138</v>
      </c>
      <c r="E84" s="127">
        <f>[1]MercLab!L317</f>
        <v>6140.8389733287249</v>
      </c>
      <c r="F84" s="127">
        <f>[1]MercLab!M317</f>
        <v>5659.6990149980393</v>
      </c>
      <c r="G84" s="127">
        <f>[1]MercLab!N317</f>
        <v>5734.1678862069048</v>
      </c>
    </row>
    <row r="85" spans="1:8">
      <c r="A85" s="97" t="s">
        <v>80</v>
      </c>
      <c r="B85" s="127">
        <f>[1]MercLab!J318</f>
        <v>4709.3673234208136</v>
      </c>
      <c r="C85" s="127">
        <f t="shared" si="2"/>
        <v>4322.6856225021074</v>
      </c>
      <c r="D85" s="127">
        <f>[1]MercLab!K318</f>
        <v>7923.4571461319965</v>
      </c>
      <c r="E85" s="127">
        <f>[1]MercLab!L318</f>
        <v>4570.9527796810016</v>
      </c>
      <c r="F85" s="127">
        <f>[1]MercLab!M318</f>
        <v>0</v>
      </c>
      <c r="G85" s="127">
        <f>[1]MercLab!N318</f>
        <v>4796.3325641954343</v>
      </c>
    </row>
    <row r="86" spans="1:8">
      <c r="A86" s="97" t="s">
        <v>69</v>
      </c>
      <c r="B86" s="127">
        <f>[1]MercLab!J319</f>
        <v>3459.9742495866844</v>
      </c>
      <c r="C86" s="127">
        <f t="shared" si="2"/>
        <v>1669.3345777474574</v>
      </c>
      <c r="D86" s="127">
        <f>[1]MercLab!K319</f>
        <v>0</v>
      </c>
      <c r="E86" s="127">
        <f>[1]MercLab!L319</f>
        <v>3723.8869280985714</v>
      </c>
      <c r="F86" s="127">
        <f>[1]MercLab!M319</f>
        <v>0</v>
      </c>
      <c r="G86" s="127">
        <f>[1]MercLab!N319</f>
        <v>2953.4513828912582</v>
      </c>
    </row>
    <row r="87" spans="1:8">
      <c r="A87" s="97" t="s">
        <v>70</v>
      </c>
      <c r="B87" s="127">
        <f>[1]MercLab!J320</f>
        <v>4097.4958048030239</v>
      </c>
      <c r="C87" s="127">
        <f t="shared" si="2"/>
        <v>3486.7122647168007</v>
      </c>
      <c r="D87" s="127">
        <f>[1]MercLab!K320</f>
        <v>5304.3314565676228</v>
      </c>
      <c r="E87" s="127">
        <f>[1]MercLab!L320</f>
        <v>4555.6172079053449</v>
      </c>
      <c r="F87" s="127">
        <f>[1]MercLab!M320</f>
        <v>1660</v>
      </c>
      <c r="G87" s="127">
        <f>[1]MercLab!N320</f>
        <v>2426.9003943942357</v>
      </c>
    </row>
    <row r="88" spans="1:8">
      <c r="A88" s="97" t="s">
        <v>79</v>
      </c>
      <c r="B88" s="127">
        <f>[1]MercLab!J321</f>
        <v>5451.5959174345489</v>
      </c>
      <c r="C88" s="127">
        <f t="shared" si="2"/>
        <v>5063.7301721821186</v>
      </c>
      <c r="D88" s="127">
        <f>[1]MercLab!K321</f>
        <v>8262.6632846697812</v>
      </c>
      <c r="E88" s="127">
        <f>[1]MercLab!L321</f>
        <v>5612.7150462679092</v>
      </c>
      <c r="F88" s="127">
        <f>[1]MercLab!M321</f>
        <v>3692.0966997698515</v>
      </c>
      <c r="G88" s="127">
        <f>[1]MercLab!N321</f>
        <v>2687.4456580209353</v>
      </c>
    </row>
    <row r="89" spans="1:8">
      <c r="A89" s="97" t="s">
        <v>63</v>
      </c>
      <c r="B89" s="127">
        <f>[1]MercLab!J322</f>
        <v>4069.1201915263996</v>
      </c>
      <c r="C89" s="127">
        <f t="shared" si="2"/>
        <v>4441.4944748242251</v>
      </c>
      <c r="D89" s="127">
        <f>[1]MercLab!K322</f>
        <v>10049.767562399751</v>
      </c>
      <c r="E89" s="127">
        <f>[1]MercLab!L322</f>
        <v>4217.0214090557129</v>
      </c>
      <c r="F89" s="127">
        <f>[1]MercLab!M322</f>
        <v>0</v>
      </c>
      <c r="G89" s="127">
        <f>[1]MercLab!N322</f>
        <v>3499.1889278414351</v>
      </c>
    </row>
    <row r="90" spans="1:8">
      <c r="A90" s="262"/>
      <c r="B90" s="280"/>
      <c r="C90" s="280"/>
      <c r="D90" s="280"/>
      <c r="E90" s="280"/>
      <c r="F90" s="280"/>
      <c r="G90" s="280"/>
    </row>
    <row r="91" spans="1:8">
      <c r="A91" s="15" t="str">
        <f>A52</f>
        <v>Fuente: Instituto Nacional de Estadística (INE). XL Encuesta Permanente de Hogares de Propósitos Múltiples, Septiembre 2010.</v>
      </c>
      <c r="E91" s="122"/>
      <c r="F91" s="122"/>
      <c r="G91" s="122"/>
    </row>
    <row r="92" spans="1:8">
      <c r="A92" s="15" t="str">
        <f>'C01'!$A$43</f>
        <v>El salario mínimo en el área urbana es Lps. 5,500 y en la área rural es Lps. 4,055 (Promedio de salarios mínimos por rama)</v>
      </c>
      <c r="E92" s="122"/>
      <c r="F92" s="122"/>
      <c r="G92" s="122"/>
    </row>
  </sheetData>
  <mergeCells count="18">
    <mergeCell ref="A56:G56"/>
    <mergeCell ref="A57:G57"/>
    <mergeCell ref="B61:B62"/>
    <mergeCell ref="C61:F61"/>
    <mergeCell ref="A60:A62"/>
    <mergeCell ref="G61:G62"/>
    <mergeCell ref="A58:G58"/>
    <mergeCell ref="A59:G59"/>
    <mergeCell ref="B60:G60"/>
    <mergeCell ref="A1:G1"/>
    <mergeCell ref="A2:G2"/>
    <mergeCell ref="A3:G3"/>
    <mergeCell ref="A5:A7"/>
    <mergeCell ref="B5:G5"/>
    <mergeCell ref="A4:G4"/>
    <mergeCell ref="G6:G7"/>
    <mergeCell ref="B6:B7"/>
    <mergeCell ref="C6:F6"/>
  </mergeCells>
  <phoneticPr fontId="1" type="noConversion"/>
  <printOptions horizontalCentered="1"/>
  <pageMargins left="0.9237007874015748" right="0.39370078740157483" top="0.39370078740157483" bottom="0.39370078740157483" header="0" footer="0.19685039370078741"/>
  <pageSetup paperSize="9" scale="85" firstPageNumber="20" orientation="landscape" useFirstPageNumber="1" r:id="rId1"/>
  <headerFooter alignWithMargins="0">
    <oddFooter>&amp;L&amp;Z&amp;F+&amp;F+&amp;A&amp;C&amp;P&amp;R&amp;D+&amp;T</oddFooter>
  </headerFooter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8"/>
  <dimension ref="A1:O120"/>
  <sheetViews>
    <sheetView workbookViewId="0">
      <selection activeCell="C17" sqref="C17"/>
    </sheetView>
  </sheetViews>
  <sheetFormatPr baseColWidth="10" defaultColWidth="11.83203125" defaultRowHeight="11.25"/>
  <cols>
    <col min="1" max="1" width="45.83203125" style="122" customWidth="1"/>
    <col min="2" max="7" width="10.33203125" style="122" customWidth="1"/>
    <col min="8" max="8" width="10.33203125" style="122" hidden="1" customWidth="1"/>
    <col min="9" max="9" width="13.83203125" style="122" hidden="1" customWidth="1"/>
    <col min="10" max="16384" width="11.83203125" style="122"/>
  </cols>
  <sheetData>
    <row r="1" spans="1:15">
      <c r="A1" s="300" t="s">
        <v>90</v>
      </c>
      <c r="B1" s="300"/>
      <c r="C1" s="300"/>
      <c r="D1" s="300"/>
      <c r="E1" s="300"/>
      <c r="F1" s="300"/>
      <c r="G1" s="300"/>
      <c r="H1" s="300"/>
      <c r="I1" s="300"/>
    </row>
    <row r="2" spans="1:15">
      <c r="A2" s="344" t="s">
        <v>89</v>
      </c>
      <c r="B2" s="344"/>
      <c r="C2" s="344"/>
      <c r="D2" s="344"/>
      <c r="E2" s="344"/>
      <c r="F2" s="344"/>
      <c r="G2" s="344"/>
      <c r="H2" s="344"/>
      <c r="I2" s="344"/>
    </row>
    <row r="3" spans="1:15">
      <c r="A3" s="351" t="s">
        <v>36</v>
      </c>
      <c r="B3" s="351"/>
      <c r="C3" s="351"/>
      <c r="D3" s="351"/>
      <c r="E3" s="351"/>
      <c r="F3" s="351"/>
      <c r="G3" s="351"/>
      <c r="H3" s="351"/>
      <c r="I3" s="351"/>
    </row>
    <row r="4" spans="1:15" customFormat="1" ht="23.25">
      <c r="A4" s="348" t="s">
        <v>121</v>
      </c>
      <c r="B4" s="348"/>
      <c r="C4" s="348"/>
      <c r="D4" s="348"/>
      <c r="E4" s="348"/>
      <c r="F4" s="348"/>
      <c r="G4" s="348"/>
      <c r="H4" s="348"/>
      <c r="I4" s="348"/>
      <c r="J4" s="251"/>
      <c r="K4" s="251"/>
      <c r="L4" s="251"/>
      <c r="M4" s="251"/>
      <c r="N4" s="251"/>
      <c r="O4" s="251"/>
    </row>
    <row r="5" spans="1:15" ht="12" customHeight="1">
      <c r="A5" s="352" t="s">
        <v>34</v>
      </c>
      <c r="B5" s="352" t="s">
        <v>30</v>
      </c>
      <c r="C5" s="354" t="s">
        <v>8</v>
      </c>
      <c r="D5" s="354"/>
      <c r="E5" s="354"/>
      <c r="F5" s="354"/>
      <c r="G5" s="352" t="s">
        <v>31</v>
      </c>
      <c r="H5" s="352" t="s">
        <v>39</v>
      </c>
      <c r="I5" s="352" t="s">
        <v>32</v>
      </c>
    </row>
    <row r="6" spans="1:15" ht="20.25" customHeight="1">
      <c r="A6" s="353"/>
      <c r="B6" s="353"/>
      <c r="C6" s="40" t="s">
        <v>0</v>
      </c>
      <c r="D6" s="40" t="s">
        <v>119</v>
      </c>
      <c r="E6" s="40" t="s">
        <v>11</v>
      </c>
      <c r="F6" s="40" t="s">
        <v>120</v>
      </c>
      <c r="G6" s="353"/>
      <c r="H6" s="353"/>
      <c r="I6" s="353"/>
    </row>
    <row r="7" spans="1:15">
      <c r="A7" s="128"/>
      <c r="B7" s="16"/>
      <c r="C7" s="16"/>
      <c r="D7" s="16"/>
      <c r="E7" s="16"/>
      <c r="F7" s="16"/>
      <c r="G7" s="16"/>
      <c r="H7" s="16"/>
      <c r="I7" s="16"/>
    </row>
    <row r="8" spans="1:15">
      <c r="A8" s="33" t="s">
        <v>74</v>
      </c>
      <c r="B8" s="89">
        <f>[1]MercLab!J335</f>
        <v>6.6767156596315562</v>
      </c>
      <c r="C8" s="89">
        <f>AVERAGE(D8:H8)</f>
        <v>5.9380402166948354</v>
      </c>
      <c r="D8" s="89">
        <f>[1]MercLab!K335</f>
        <v>11.554776413342331</v>
      </c>
      <c r="E8" s="89">
        <f>[1]MercLab!L335</f>
        <v>6.902049612062819</v>
      </c>
      <c r="F8" s="89">
        <f>[1]MercLab!M335</f>
        <v>5.3876541403492295</v>
      </c>
      <c r="G8" s="89">
        <f>[1]MercLab!N335</f>
        <v>5.8457209177197971</v>
      </c>
      <c r="H8" s="89">
        <f>[1]MercLab!O335</f>
        <v>0</v>
      </c>
      <c r="I8" s="89">
        <f>[1]MercLab!P335</f>
        <v>0</v>
      </c>
      <c r="J8" s="17"/>
      <c r="K8" s="17"/>
    </row>
    <row r="9" spans="1:15" ht="12.75" customHeight="1">
      <c r="A9" s="129"/>
      <c r="B9" s="130"/>
      <c r="C9" s="130"/>
      <c r="D9" s="130"/>
      <c r="E9" s="130"/>
      <c r="F9" s="130"/>
      <c r="G9" s="130"/>
      <c r="H9" s="130"/>
      <c r="I9" s="130"/>
    </row>
    <row r="10" spans="1:15" ht="12.75" customHeight="1">
      <c r="A10" s="98" t="s">
        <v>12</v>
      </c>
      <c r="B10" s="309"/>
      <c r="C10" s="309"/>
      <c r="D10" s="309"/>
      <c r="E10" s="309"/>
      <c r="F10" s="309"/>
      <c r="G10" s="309"/>
      <c r="H10" s="105">
        <f>[1]MercLab!O336</f>
        <v>0</v>
      </c>
      <c r="I10" s="105">
        <f>[1]MercLab!P336</f>
        <v>0</v>
      </c>
    </row>
    <row r="11" spans="1:15">
      <c r="A11" s="131" t="s">
        <v>71</v>
      </c>
      <c r="B11" s="90">
        <f>AVERAGE(B12:B14)</f>
        <v>8.6477982594430838</v>
      </c>
      <c r="C11" s="90">
        <f t="shared" ref="C11:I11" si="0">AVERAGE(C12:C14)</f>
        <v>6.9684192982251103</v>
      </c>
      <c r="D11" s="90">
        <f t="shared" si="0"/>
        <v>12.147631229979446</v>
      </c>
      <c r="E11" s="90">
        <f t="shared" si="0"/>
        <v>8.5887726880156485</v>
      </c>
      <c r="F11" s="90">
        <f t="shared" si="0"/>
        <v>6.1580636723034852</v>
      </c>
      <c r="G11" s="90">
        <f t="shared" si="0"/>
        <v>7.9476289008269694</v>
      </c>
      <c r="H11" s="90">
        <f t="shared" si="0"/>
        <v>0</v>
      </c>
      <c r="I11" s="90">
        <f t="shared" si="0"/>
        <v>0</v>
      </c>
    </row>
    <row r="12" spans="1:15">
      <c r="A12" s="132" t="s">
        <v>54</v>
      </c>
      <c r="B12" s="90">
        <f>[1]MercLab!J337</f>
        <v>9.2932321915372746</v>
      </c>
      <c r="C12" s="90">
        <f t="shared" ref="C12:C49" si="1">AVERAGE(D12:H12)</f>
        <v>7.5386405307766839</v>
      </c>
      <c r="D12" s="90">
        <f>[1]MercLab!K337</f>
        <v>12.474561403508774</v>
      </c>
      <c r="E12" s="90">
        <f>[1]MercLab!L337</f>
        <v>9.376709307454778</v>
      </c>
      <c r="F12" s="90">
        <f>[1]MercLab!M337</f>
        <v>8</v>
      </c>
      <c r="G12" s="90">
        <f>[1]MercLab!N337</f>
        <v>7.8419319429198602</v>
      </c>
      <c r="H12" s="90">
        <f>[1]MercLab!O337</f>
        <v>0</v>
      </c>
      <c r="I12" s="90">
        <f>[1]MercLab!P337</f>
        <v>0</v>
      </c>
    </row>
    <row r="13" spans="1:15">
      <c r="A13" s="132" t="s">
        <v>55</v>
      </c>
      <c r="B13" s="90">
        <f>[1]MercLab!J338</f>
        <v>9.0340703153316415</v>
      </c>
      <c r="C13" s="90">
        <f t="shared" si="1"/>
        <v>7.3099991466789778</v>
      </c>
      <c r="D13" s="90">
        <f>[1]MercLab!K338</f>
        <v>12.772585669781932</v>
      </c>
      <c r="E13" s="90">
        <f>[1]MercLab!L338</f>
        <v>8.9077526987242273</v>
      </c>
      <c r="F13" s="90">
        <f>[1]MercLab!M338</f>
        <v>6</v>
      </c>
      <c r="G13" s="90">
        <f>[1]MercLab!N338</f>
        <v>8.8696573648887274</v>
      </c>
      <c r="H13" s="90">
        <f>[1]MercLab!O338</f>
        <v>0</v>
      </c>
      <c r="I13" s="90">
        <f>[1]MercLab!P338</f>
        <v>0</v>
      </c>
    </row>
    <row r="14" spans="1:15">
      <c r="A14" s="132" t="s">
        <v>103</v>
      </c>
      <c r="B14" s="90">
        <f>[1]MercLab!J339</f>
        <v>7.6160922714603299</v>
      </c>
      <c r="C14" s="90">
        <f t="shared" si="1"/>
        <v>6.0566182172196692</v>
      </c>
      <c r="D14" s="90">
        <f>[1]MercLab!K339</f>
        <v>11.19574661664763</v>
      </c>
      <c r="E14" s="90">
        <f>[1]MercLab!L339</f>
        <v>7.4818560578679394</v>
      </c>
      <c r="F14" s="90">
        <f>[1]MercLab!M339</f>
        <v>4.4741910169104555</v>
      </c>
      <c r="G14" s="90">
        <f>[1]MercLab!N339</f>
        <v>7.1312973946723197</v>
      </c>
      <c r="H14" s="90">
        <f>[1]MercLab!O339</f>
        <v>0</v>
      </c>
      <c r="I14" s="90">
        <f>[1]MercLab!P339</f>
        <v>0</v>
      </c>
    </row>
    <row r="15" spans="1:15">
      <c r="A15" s="131" t="s">
        <v>56</v>
      </c>
      <c r="B15" s="90">
        <f>[1]MercLab!J340</f>
        <v>5.2142270580989551</v>
      </c>
      <c r="C15" s="90">
        <f t="shared" si="1"/>
        <v>5.129422966875107</v>
      </c>
      <c r="D15" s="90">
        <f>[1]MercLab!K340</f>
        <v>10.29692832764505</v>
      </c>
      <c r="E15" s="90">
        <f>[1]MercLab!L340</f>
        <v>5.5312720101422714</v>
      </c>
      <c r="F15" s="90">
        <f>[1]MercLab!M340</f>
        <v>5.1249999999999991</v>
      </c>
      <c r="G15" s="90">
        <f>[1]MercLab!N340</f>
        <v>4.6939144965882118</v>
      </c>
      <c r="H15" s="90">
        <f>[1]MercLab!O340</f>
        <v>0</v>
      </c>
      <c r="I15" s="90">
        <f>[1]MercLab!P340</f>
        <v>0</v>
      </c>
    </row>
    <row r="16" spans="1:15">
      <c r="A16" s="133"/>
      <c r="B16" s="96"/>
      <c r="C16" s="96"/>
      <c r="D16" s="96"/>
      <c r="E16" s="96"/>
      <c r="F16" s="96"/>
      <c r="G16" s="96"/>
      <c r="H16" s="100"/>
      <c r="I16" s="100"/>
    </row>
    <row r="17" spans="1:9">
      <c r="A17" s="98" t="s">
        <v>13</v>
      </c>
      <c r="B17" s="309"/>
      <c r="C17" s="309"/>
      <c r="D17" s="309"/>
      <c r="E17" s="309"/>
      <c r="F17" s="309"/>
      <c r="G17" s="309"/>
      <c r="H17" s="105"/>
      <c r="I17" s="105"/>
    </row>
    <row r="18" spans="1:9">
      <c r="A18" s="131" t="s">
        <v>40</v>
      </c>
      <c r="B18" s="84">
        <f>[1]MercLab!J342</f>
        <v>0</v>
      </c>
      <c r="C18" s="84">
        <f t="shared" si="1"/>
        <v>0</v>
      </c>
      <c r="D18" s="84">
        <f>[1]MercLab!K342</f>
        <v>0</v>
      </c>
      <c r="E18" s="84">
        <f>[1]MercLab!L342</f>
        <v>0</v>
      </c>
      <c r="F18" s="84">
        <f>[1]MercLab!M342</f>
        <v>0</v>
      </c>
      <c r="G18" s="84">
        <f>[1]MercLab!N342</f>
        <v>0</v>
      </c>
      <c r="H18" s="90">
        <f>[1]MercLab!O342</f>
        <v>0</v>
      </c>
      <c r="I18" s="90">
        <f>[1]MercLab!P342</f>
        <v>0</v>
      </c>
    </row>
    <row r="19" spans="1:9" ht="12.75" customHeight="1">
      <c r="A19" s="131" t="s">
        <v>41</v>
      </c>
      <c r="B19" s="84">
        <f>[1]MercLab!J343</f>
        <v>4.5258284901487187</v>
      </c>
      <c r="C19" s="84">
        <f t="shared" si="1"/>
        <v>3.7445799853662165</v>
      </c>
      <c r="D19" s="84">
        <f>[1]MercLab!K343</f>
        <v>5.1839223450941585</v>
      </c>
      <c r="E19" s="84">
        <f>[1]MercLab!L343</f>
        <v>4.7383012769232415</v>
      </c>
      <c r="F19" s="84">
        <f>[1]MercLab!M343</f>
        <v>4.5114403045531501</v>
      </c>
      <c r="G19" s="84">
        <f>[1]MercLab!N343</f>
        <v>4.2892360002605336</v>
      </c>
      <c r="H19" s="90">
        <f>[1]MercLab!O343</f>
        <v>0</v>
      </c>
      <c r="I19" s="90">
        <f>[1]MercLab!P343</f>
        <v>0</v>
      </c>
    </row>
    <row r="20" spans="1:9">
      <c r="A20" s="131" t="s">
        <v>42</v>
      </c>
      <c r="B20" s="84">
        <f>[1]MercLab!J344</f>
        <v>9.9877536686986677</v>
      </c>
      <c r="C20" s="84">
        <f t="shared" si="1"/>
        <v>7.7075005028736374</v>
      </c>
      <c r="D20" s="84">
        <f>[1]MercLab!K344</f>
        <v>10.699393034855191</v>
      </c>
      <c r="E20" s="84">
        <f>[1]MercLab!L344</f>
        <v>9.9025283125275063</v>
      </c>
      <c r="F20" s="84">
        <f>[1]MercLab!M344</f>
        <v>7.9393197558823392</v>
      </c>
      <c r="G20" s="84">
        <f>[1]MercLab!N344</f>
        <v>9.9962614111031485</v>
      </c>
      <c r="H20" s="90">
        <f>[1]MercLab!O344</f>
        <v>0</v>
      </c>
      <c r="I20" s="90">
        <f>[1]MercLab!P344</f>
        <v>0</v>
      </c>
    </row>
    <row r="21" spans="1:9" ht="12.75" customHeight="1">
      <c r="A21" s="131" t="s">
        <v>43</v>
      </c>
      <c r="B21" s="84">
        <f>[1]MercLab!J345</f>
        <v>15.400776473596377</v>
      </c>
      <c r="C21" s="84">
        <f t="shared" si="1"/>
        <v>9.3533687007506181</v>
      </c>
      <c r="D21" s="84">
        <f>[1]MercLab!K345</f>
        <v>15.91988821753076</v>
      </c>
      <c r="E21" s="84">
        <f>[1]MercLab!L345</f>
        <v>14.860775125741251</v>
      </c>
      <c r="F21" s="84">
        <f>[1]MercLab!M345</f>
        <v>0</v>
      </c>
      <c r="G21" s="84">
        <f>[1]MercLab!N345</f>
        <v>15.986180160481084</v>
      </c>
      <c r="H21" s="90">
        <f>[1]MercLab!O345</f>
        <v>0</v>
      </c>
      <c r="I21" s="90">
        <f>[1]MercLab!P345</f>
        <v>0</v>
      </c>
    </row>
    <row r="22" spans="1:9">
      <c r="A22" s="131" t="s">
        <v>49</v>
      </c>
      <c r="B22" s="84">
        <f>[1]MercLab!J346</f>
        <v>15</v>
      </c>
      <c r="C22" s="84">
        <f t="shared" si="1"/>
        <v>3</v>
      </c>
      <c r="D22" s="84">
        <f>[1]MercLab!K346</f>
        <v>15</v>
      </c>
      <c r="E22" s="84">
        <f>[1]MercLab!L346</f>
        <v>0</v>
      </c>
      <c r="F22" s="84">
        <f>[1]MercLab!M346</f>
        <v>0</v>
      </c>
      <c r="G22" s="84">
        <f>[1]MercLab!N346</f>
        <v>0</v>
      </c>
      <c r="H22" s="90">
        <f>[1]MercLab!O346</f>
        <v>0</v>
      </c>
      <c r="I22" s="90">
        <f>[1]MercLab!P346</f>
        <v>0</v>
      </c>
    </row>
    <row r="23" spans="1:9" ht="12.75" customHeight="1">
      <c r="A23" s="131"/>
      <c r="B23" s="96"/>
      <c r="C23" s="96"/>
      <c r="D23" s="96"/>
      <c r="E23" s="96"/>
      <c r="F23" s="96"/>
      <c r="G23" s="96"/>
      <c r="H23" s="100"/>
      <c r="I23" s="100"/>
    </row>
    <row r="24" spans="1:9">
      <c r="A24" s="98" t="s">
        <v>19</v>
      </c>
      <c r="B24" s="309"/>
      <c r="C24" s="309"/>
      <c r="D24" s="309"/>
      <c r="E24" s="309"/>
      <c r="F24" s="309"/>
      <c r="G24" s="309"/>
      <c r="H24" s="105"/>
      <c r="I24" s="105"/>
    </row>
    <row r="25" spans="1:9">
      <c r="A25" s="131" t="s">
        <v>44</v>
      </c>
      <c r="B25" s="84">
        <f>[1]MercLab!J348</f>
        <v>3.005585862419315</v>
      </c>
      <c r="C25" s="84">
        <f t="shared" si="1"/>
        <v>1.2158803047931896</v>
      </c>
      <c r="D25" s="84">
        <f>[1]MercLab!K348</f>
        <v>0</v>
      </c>
      <c r="E25" s="84">
        <f>[1]MercLab!L348</f>
        <v>2.7088870949662267</v>
      </c>
      <c r="F25" s="84">
        <f>[1]MercLab!M348</f>
        <v>0</v>
      </c>
      <c r="G25" s="84">
        <f>[1]MercLab!N348</f>
        <v>3.3705144289997215</v>
      </c>
      <c r="H25" s="90">
        <f>[1]MercLab!O348</f>
        <v>0</v>
      </c>
      <c r="I25" s="90">
        <f>[1]MercLab!P348</f>
        <v>0</v>
      </c>
    </row>
    <row r="26" spans="1:9">
      <c r="A26" s="131" t="s">
        <v>45</v>
      </c>
      <c r="B26" s="84">
        <f>[1]MercLab!J349</f>
        <v>4.827626270141101</v>
      </c>
      <c r="C26" s="84">
        <f t="shared" si="1"/>
        <v>1.9172933620080734</v>
      </c>
      <c r="D26" s="84">
        <f>[1]MercLab!K349</f>
        <v>0</v>
      </c>
      <c r="E26" s="84">
        <f>[1]MercLab!L349</f>
        <v>4.8578198515440238</v>
      </c>
      <c r="F26" s="84">
        <f>[1]MercLab!M349</f>
        <v>0</v>
      </c>
      <c r="G26" s="84">
        <f>[1]MercLab!N349</f>
        <v>4.728646958496344</v>
      </c>
      <c r="H26" s="90">
        <f>[1]MercLab!O349</f>
        <v>0</v>
      </c>
      <c r="I26" s="90">
        <f>[1]MercLab!P349</f>
        <v>0</v>
      </c>
    </row>
    <row r="27" spans="1:9">
      <c r="A27" s="131" t="s">
        <v>46</v>
      </c>
      <c r="B27" s="84">
        <f>[1]MercLab!J350</f>
        <v>6.023050128768066</v>
      </c>
      <c r="C27" s="84">
        <f t="shared" si="1"/>
        <v>3.5814658591926465</v>
      </c>
      <c r="D27" s="84">
        <f>[1]MercLab!K350</f>
        <v>0</v>
      </c>
      <c r="E27" s="84">
        <f>[1]MercLab!L350</f>
        <v>6.0580127742101322</v>
      </c>
      <c r="F27" s="84">
        <f>[1]MercLab!M350</f>
        <v>6</v>
      </c>
      <c r="G27" s="84">
        <f>[1]MercLab!N350</f>
        <v>5.8493165217531002</v>
      </c>
      <c r="H27" s="90">
        <f>[1]MercLab!O350</f>
        <v>0</v>
      </c>
      <c r="I27" s="90">
        <f>[1]MercLab!P350</f>
        <v>0</v>
      </c>
    </row>
    <row r="28" spans="1:9">
      <c r="A28" s="131" t="s">
        <v>47</v>
      </c>
      <c r="B28" s="84">
        <f>[1]MercLab!J351</f>
        <v>7.3945423168192344</v>
      </c>
      <c r="C28" s="84">
        <f t="shared" si="1"/>
        <v>7.0158321624592217</v>
      </c>
      <c r="D28" s="84">
        <f>[1]MercLab!K351</f>
        <v>11.860206697777922</v>
      </c>
      <c r="E28" s="84">
        <f>[1]MercLab!L351</f>
        <v>7.4569461758002866</v>
      </c>
      <c r="F28" s="84">
        <f>[1]MercLab!M351</f>
        <v>9</v>
      </c>
      <c r="G28" s="84">
        <f>[1]MercLab!N351</f>
        <v>6.7620079387178986</v>
      </c>
      <c r="H28" s="90">
        <f>[1]MercLab!O351</f>
        <v>0</v>
      </c>
      <c r="I28" s="90">
        <f>[1]MercLab!P351</f>
        <v>0</v>
      </c>
    </row>
    <row r="29" spans="1:9">
      <c r="A29" s="131" t="s">
        <v>48</v>
      </c>
      <c r="B29" s="84">
        <f>[1]MercLab!J352</f>
        <v>7.5679659348440511</v>
      </c>
      <c r="C29" s="84">
        <f t="shared" si="1"/>
        <v>6.0133694265111703</v>
      </c>
      <c r="D29" s="84">
        <f>[1]MercLab!K352</f>
        <v>11.815800335425701</v>
      </c>
      <c r="E29" s="84">
        <f>[1]MercLab!L352</f>
        <v>7.6422648926201493</v>
      </c>
      <c r="F29" s="84">
        <f>[1]MercLab!M352</f>
        <v>3.5979981878650005</v>
      </c>
      <c r="G29" s="84">
        <f>[1]MercLab!N352</f>
        <v>7.0107837166450029</v>
      </c>
      <c r="H29" s="90">
        <f>[1]MercLab!O352</f>
        <v>0</v>
      </c>
      <c r="I29" s="90">
        <f>[1]MercLab!P352</f>
        <v>0</v>
      </c>
    </row>
    <row r="30" spans="1:9">
      <c r="A30" s="131" t="s">
        <v>50</v>
      </c>
      <c r="B30" s="84">
        <f>[1]MercLab!J353</f>
        <v>7.4835357984421167</v>
      </c>
      <c r="C30" s="84">
        <f t="shared" si="1"/>
        <v>5.8875765104690299</v>
      </c>
      <c r="D30" s="84">
        <f>[1]MercLab!K353</f>
        <v>12.70528772895632</v>
      </c>
      <c r="E30" s="84">
        <f>[1]MercLab!L353</f>
        <v>7.5611665278458426</v>
      </c>
      <c r="F30" s="84">
        <f>[1]MercLab!M353</f>
        <v>2.3823262091910551</v>
      </c>
      <c r="G30" s="84">
        <f>[1]MercLab!N353</f>
        <v>6.7891020863519325</v>
      </c>
      <c r="H30" s="90">
        <f>[1]MercLab!O353</f>
        <v>0</v>
      </c>
      <c r="I30" s="90">
        <f>[1]MercLab!P353</f>
        <v>0</v>
      </c>
    </row>
    <row r="31" spans="1:9" ht="12.75" customHeight="1">
      <c r="A31" s="131" t="s">
        <v>51</v>
      </c>
      <c r="B31" s="84">
        <f>[1]MercLab!J354</f>
        <v>6.6589662199041779</v>
      </c>
      <c r="C31" s="84">
        <f t="shared" si="1"/>
        <v>6.3694384460615439</v>
      </c>
      <c r="D31" s="84">
        <f>[1]MercLab!K354</f>
        <v>11.913969496370319</v>
      </c>
      <c r="E31" s="84">
        <f>[1]MercLab!L354</f>
        <v>6.6718562841944422</v>
      </c>
      <c r="F31" s="84">
        <f>[1]MercLab!M354</f>
        <v>7.3844719750909071</v>
      </c>
      <c r="G31" s="84">
        <f>[1]MercLab!N354</f>
        <v>5.8768944746520519</v>
      </c>
      <c r="H31" s="90">
        <f>[1]MercLab!O354</f>
        <v>0</v>
      </c>
      <c r="I31" s="90">
        <f>[1]MercLab!P354</f>
        <v>0</v>
      </c>
    </row>
    <row r="32" spans="1:9">
      <c r="A32" s="131" t="s">
        <v>52</v>
      </c>
      <c r="B32" s="84">
        <f>[1]MercLab!J355</f>
        <v>6.2017451215813795</v>
      </c>
      <c r="C32" s="84">
        <f t="shared" si="1"/>
        <v>5.8231458641887093</v>
      </c>
      <c r="D32" s="84">
        <f>[1]MercLab!K355</f>
        <v>11.371613977807581</v>
      </c>
      <c r="E32" s="84">
        <f>[1]MercLab!L355</f>
        <v>6.1583885935447089</v>
      </c>
      <c r="F32" s="84">
        <f>[1]MercLab!M355</f>
        <v>6.1529203653045501</v>
      </c>
      <c r="G32" s="84">
        <f>[1]MercLab!N355</f>
        <v>5.4328063842867058</v>
      </c>
      <c r="H32" s="90">
        <f>[1]MercLab!O355</f>
        <v>0</v>
      </c>
      <c r="I32" s="90">
        <f>[1]MercLab!P355</f>
        <v>0</v>
      </c>
    </row>
    <row r="33" spans="1:9" ht="12.75" customHeight="1">
      <c r="A33" s="131" t="s">
        <v>104</v>
      </c>
      <c r="B33" s="84">
        <f>[1]MercLab!J356</f>
        <v>4.7422263495355272</v>
      </c>
      <c r="C33" s="84">
        <f t="shared" si="1"/>
        <v>4.6573727943376912</v>
      </c>
      <c r="D33" s="84">
        <f>[1]MercLab!K356</f>
        <v>9.148029570732394</v>
      </c>
      <c r="E33" s="84">
        <f>[1]MercLab!L356</f>
        <v>5.2377658377504206</v>
      </c>
      <c r="F33" s="84">
        <f>[1]MercLab!M356</f>
        <v>4.5751331927276171</v>
      </c>
      <c r="G33" s="84">
        <f>[1]MercLab!N356</f>
        <v>4.3259353704780281</v>
      </c>
      <c r="H33" s="90">
        <f>[1]MercLab!O356</f>
        <v>0</v>
      </c>
      <c r="I33" s="90">
        <f>[1]MercLab!P356</f>
        <v>0</v>
      </c>
    </row>
    <row r="34" spans="1:9">
      <c r="A34" s="131"/>
      <c r="B34" s="96"/>
      <c r="C34" s="96"/>
      <c r="D34" s="96"/>
      <c r="E34" s="96"/>
      <c r="F34" s="96"/>
      <c r="G34" s="96"/>
      <c r="H34" s="100"/>
      <c r="I34" s="100"/>
    </row>
    <row r="35" spans="1:9">
      <c r="A35" s="34" t="s">
        <v>114</v>
      </c>
      <c r="B35" s="309"/>
      <c r="C35" s="309"/>
      <c r="D35" s="309"/>
      <c r="E35" s="309"/>
      <c r="F35" s="309"/>
      <c r="G35" s="309"/>
      <c r="H35" s="104"/>
      <c r="I35" s="104"/>
    </row>
    <row r="36" spans="1:9">
      <c r="A36" s="35" t="s">
        <v>107</v>
      </c>
      <c r="B36" s="84">
        <f>AVERAGE(B37:B39)</f>
        <v>7.3268576439578013</v>
      </c>
      <c r="C36" s="84">
        <f t="shared" si="1"/>
        <v>3.8958749402607089</v>
      </c>
      <c r="D36" s="84">
        <f t="shared" ref="D36:I36" si="2">AVERAGE(D37:D39)</f>
        <v>5.9562260682727439</v>
      </c>
      <c r="E36" s="84">
        <f t="shared" si="2"/>
        <v>7.4843900665910583</v>
      </c>
      <c r="F36" s="84">
        <f t="shared" si="2"/>
        <v>2.5548274880025459</v>
      </c>
      <c r="G36" s="84">
        <f t="shared" si="2"/>
        <v>3.4839310784371951</v>
      </c>
      <c r="H36" s="90">
        <f t="shared" si="2"/>
        <v>0</v>
      </c>
      <c r="I36" s="90">
        <f t="shared" si="2"/>
        <v>0</v>
      </c>
    </row>
    <row r="37" spans="1:9">
      <c r="A37" s="36" t="s">
        <v>116</v>
      </c>
      <c r="B37" s="84">
        <f>[1]MercLab!J361</f>
        <v>5.281582296580452</v>
      </c>
      <c r="C37" s="84">
        <f t="shared" si="1"/>
        <v>4.4433718505932012</v>
      </c>
      <c r="D37" s="84">
        <f>[1]MercLab!K361</f>
        <v>9.5756292462239312</v>
      </c>
      <c r="E37" s="84">
        <f>[1]MercLab!L361</f>
        <v>5.5862692645724215</v>
      </c>
      <c r="F37" s="84">
        <f>[1]MercLab!M361</f>
        <v>2</v>
      </c>
      <c r="G37" s="84">
        <f>[1]MercLab!N361</f>
        <v>5.0549607421696559</v>
      </c>
      <c r="H37" s="90">
        <f>[1]MercLab!O361</f>
        <v>0</v>
      </c>
      <c r="I37" s="90">
        <f>[1]MercLab!P361</f>
        <v>0</v>
      </c>
    </row>
    <row r="38" spans="1:9">
      <c r="A38" s="36" t="s">
        <v>117</v>
      </c>
      <c r="B38" s="84">
        <f>[1]MercLab!J362</f>
        <v>5.6989906352929527</v>
      </c>
      <c r="C38" s="84">
        <f t="shared" si="1"/>
        <v>5.044252970188924</v>
      </c>
      <c r="D38" s="84">
        <f>[1]MercLab!K362</f>
        <v>8.2930489585943015</v>
      </c>
      <c r="E38" s="84">
        <f>[1]MercLab!L362</f>
        <v>5.8669009352007526</v>
      </c>
      <c r="F38" s="84">
        <f>[1]MercLab!M362</f>
        <v>5.6644824640076381</v>
      </c>
      <c r="G38" s="84">
        <f>[1]MercLab!N362</f>
        <v>5.3968324931419298</v>
      </c>
      <c r="H38" s="90">
        <f>[1]MercLab!O362</f>
        <v>0</v>
      </c>
      <c r="I38" s="90">
        <f>[1]MercLab!P362</f>
        <v>0</v>
      </c>
    </row>
    <row r="39" spans="1:9">
      <c r="A39" s="36" t="s">
        <v>118</v>
      </c>
      <c r="B39" s="84">
        <f>[1]MercLab!J363</f>
        <v>11</v>
      </c>
      <c r="C39" s="84">
        <f t="shared" si="1"/>
        <v>2.2000000000000002</v>
      </c>
      <c r="D39" s="84">
        <f>[1]MercLab!K363</f>
        <v>0</v>
      </c>
      <c r="E39" s="84">
        <f>[1]MercLab!L363</f>
        <v>11</v>
      </c>
      <c r="F39" s="84">
        <f>[1]MercLab!M363</f>
        <v>0</v>
      </c>
      <c r="G39" s="84">
        <f>[1]MercLab!N363</f>
        <v>0</v>
      </c>
      <c r="H39" s="90">
        <f>[1]MercLab!O363</f>
        <v>0</v>
      </c>
      <c r="I39" s="90">
        <f>[1]MercLab!P363</f>
        <v>0</v>
      </c>
    </row>
    <row r="40" spans="1:9">
      <c r="A40" s="35" t="s">
        <v>108</v>
      </c>
      <c r="B40" s="84">
        <f>[1]MercLab!J364</f>
        <v>7.8616599976100474</v>
      </c>
      <c r="C40" s="84">
        <f t="shared" si="1"/>
        <v>6.0460120845476677</v>
      </c>
      <c r="D40" s="84">
        <f>[1]MercLab!K364</f>
        <v>9.8615576485281924</v>
      </c>
      <c r="E40" s="84">
        <f>[1]MercLab!L364</f>
        <v>8.0331660456273095</v>
      </c>
      <c r="F40" s="84">
        <f>[1]MercLab!M364</f>
        <v>5.3730385327660635</v>
      </c>
      <c r="G40" s="84">
        <f>[1]MercLab!N364</f>
        <v>6.9622981958167722</v>
      </c>
      <c r="H40" s="90">
        <f>[1]MercLab!O364</f>
        <v>0</v>
      </c>
      <c r="I40" s="90">
        <f>[1]MercLab!P364</f>
        <v>0</v>
      </c>
    </row>
    <row r="41" spans="1:9">
      <c r="A41" s="35" t="s">
        <v>109</v>
      </c>
      <c r="B41" s="84">
        <f>[1]MercLab!J365</f>
        <v>10.126130448610668</v>
      </c>
      <c r="C41" s="84">
        <f t="shared" si="1"/>
        <v>6.3018430272669921</v>
      </c>
      <c r="D41" s="84">
        <f>[1]MercLab!K365</f>
        <v>12.864761084790791</v>
      </c>
      <c r="E41" s="84">
        <f>[1]MercLab!L365</f>
        <v>10.768650280866309</v>
      </c>
      <c r="F41" s="84">
        <f>[1]MercLab!M365</f>
        <v>0</v>
      </c>
      <c r="G41" s="84">
        <f>[1]MercLab!N365</f>
        <v>7.8758037706778632</v>
      </c>
      <c r="H41" s="90">
        <f>[1]MercLab!O365</f>
        <v>0</v>
      </c>
      <c r="I41" s="90">
        <f>[1]MercLab!P365</f>
        <v>0</v>
      </c>
    </row>
    <row r="42" spans="1:9">
      <c r="A42" s="35" t="s">
        <v>110</v>
      </c>
      <c r="B42" s="84">
        <f>[1]MercLab!J366</f>
        <v>12.113673904187271</v>
      </c>
      <c r="C42" s="84">
        <f t="shared" si="1"/>
        <v>7.3747841755006505</v>
      </c>
      <c r="D42" s="84">
        <f>[1]MercLab!K366</f>
        <v>14.815315010592384</v>
      </c>
      <c r="E42" s="84">
        <f>[1]MercLab!L366</f>
        <v>12.801933800920622</v>
      </c>
      <c r="F42" s="84">
        <f>[1]MercLab!M366</f>
        <v>0</v>
      </c>
      <c r="G42" s="84">
        <f>[1]MercLab!N366</f>
        <v>9.2566720659902408</v>
      </c>
      <c r="H42" s="90">
        <f>[1]MercLab!O366</f>
        <v>0</v>
      </c>
      <c r="I42" s="90">
        <f>[1]MercLab!P366</f>
        <v>0</v>
      </c>
    </row>
    <row r="43" spans="1:9">
      <c r="A43" s="35" t="s">
        <v>111</v>
      </c>
      <c r="B43" s="84">
        <f>[1]MercLab!J367</f>
        <v>12.545882527440373</v>
      </c>
      <c r="C43" s="84">
        <f t="shared" si="1"/>
        <v>7.9861625662499112</v>
      </c>
      <c r="D43" s="84">
        <f>[1]MercLab!K367</f>
        <v>15.972262212328006</v>
      </c>
      <c r="E43" s="84">
        <f>[1]MercLab!L367</f>
        <v>14.082137313285555</v>
      </c>
      <c r="F43" s="84">
        <f>[1]MercLab!M367</f>
        <v>0</v>
      </c>
      <c r="G43" s="84">
        <f>[1]MercLab!N367</f>
        <v>9.8764133056359924</v>
      </c>
      <c r="H43" s="90">
        <f>[1]MercLab!O367</f>
        <v>0</v>
      </c>
      <c r="I43" s="90">
        <f>[1]MercLab!P367</f>
        <v>0</v>
      </c>
    </row>
    <row r="44" spans="1:9">
      <c r="A44" s="133"/>
      <c r="B44" s="96"/>
      <c r="C44" s="96"/>
      <c r="D44" s="96"/>
      <c r="E44" s="96"/>
      <c r="F44" s="96"/>
      <c r="G44" s="96"/>
      <c r="H44" s="100"/>
      <c r="I44" s="100"/>
    </row>
    <row r="45" spans="1:9">
      <c r="A45" s="98" t="s">
        <v>15</v>
      </c>
      <c r="B45" s="309"/>
      <c r="C45" s="309"/>
      <c r="D45" s="309"/>
      <c r="E45" s="309"/>
      <c r="F45" s="309"/>
      <c r="G45" s="309"/>
      <c r="H45" s="105"/>
      <c r="I45" s="105"/>
    </row>
    <row r="46" spans="1:9">
      <c r="A46" s="131" t="s">
        <v>41</v>
      </c>
      <c r="B46" s="84">
        <f>[1]MercLab!J369</f>
        <v>4.6717051598386297</v>
      </c>
      <c r="C46" s="84">
        <f t="shared" si="1"/>
        <v>1.8811729429909185</v>
      </c>
      <c r="D46" s="84">
        <f>[1]MercLab!K369</f>
        <v>0</v>
      </c>
      <c r="E46" s="84">
        <f>[1]MercLab!L369</f>
        <v>4.9390384861022065</v>
      </c>
      <c r="F46" s="84">
        <f>[1]MercLab!M369</f>
        <v>0</v>
      </c>
      <c r="G46" s="84">
        <f>[1]MercLab!N369</f>
        <v>4.4668262288523861</v>
      </c>
      <c r="H46" s="90">
        <f>[1]MercLab!O369</f>
        <v>0</v>
      </c>
      <c r="I46" s="90">
        <f>[1]MercLab!P369</f>
        <v>0</v>
      </c>
    </row>
    <row r="47" spans="1:9">
      <c r="A47" s="131" t="s">
        <v>42</v>
      </c>
      <c r="B47" s="84">
        <f>[1]MercLab!J370</f>
        <v>7.7176467158536903</v>
      </c>
      <c r="C47" s="84">
        <f t="shared" si="1"/>
        <v>2.9804784763631376</v>
      </c>
      <c r="D47" s="84">
        <f>[1]MercLab!K370</f>
        <v>0</v>
      </c>
      <c r="E47" s="84">
        <f>[1]MercLab!L370</f>
        <v>7.9451320077941245</v>
      </c>
      <c r="F47" s="84">
        <f>[1]MercLab!M370</f>
        <v>0</v>
      </c>
      <c r="G47" s="84">
        <f>[1]MercLab!N370</f>
        <v>6.9572603740215637</v>
      </c>
      <c r="H47" s="90">
        <f>[1]MercLab!O370</f>
        <v>0</v>
      </c>
      <c r="I47" s="90">
        <f>[1]MercLab!P370</f>
        <v>0</v>
      </c>
    </row>
    <row r="48" spans="1:9">
      <c r="A48" s="131" t="s">
        <v>53</v>
      </c>
      <c r="B48" s="90">
        <f>[1]MercLab!J371</f>
        <v>8.0853902166383218</v>
      </c>
      <c r="C48" s="90">
        <f t="shared" si="1"/>
        <v>6.4471237565383834</v>
      </c>
      <c r="D48" s="90">
        <f>[1]MercLab!K371</f>
        <v>11.5427370989091</v>
      </c>
      <c r="E48" s="90">
        <f>[1]MercLab!L371</f>
        <v>7.8895508575719315</v>
      </c>
      <c r="F48" s="90">
        <f>[1]MercLab!M371</f>
        <v>5.3876541403492295</v>
      </c>
      <c r="G48" s="90">
        <f>[1]MercLab!N371</f>
        <v>7.4156766858616541</v>
      </c>
      <c r="H48" s="90">
        <f>[1]MercLab!O371</f>
        <v>0</v>
      </c>
      <c r="I48" s="90">
        <f>[1]MercLab!P371</f>
        <v>0</v>
      </c>
    </row>
    <row r="49" spans="1:15">
      <c r="A49" s="131" t="s">
        <v>49</v>
      </c>
      <c r="B49" s="90">
        <f>[1]MercLab!J372</f>
        <v>7.3638063539046668</v>
      </c>
      <c r="C49" s="90">
        <f t="shared" si="1"/>
        <v>6.057481634892862</v>
      </c>
      <c r="D49" s="90">
        <f>[1]MercLab!K372</f>
        <v>17</v>
      </c>
      <c r="E49" s="90">
        <f>[1]MercLab!L372</f>
        <v>8.5863969520006123</v>
      </c>
      <c r="F49" s="90">
        <f>[1]MercLab!M372</f>
        <v>0</v>
      </c>
      <c r="G49" s="90">
        <f>[1]MercLab!N372</f>
        <v>4.7010112224637002</v>
      </c>
      <c r="H49" s="90">
        <f>[1]MercLab!O372</f>
        <v>0</v>
      </c>
      <c r="I49" s="90">
        <f>[1]MercLab!P372</f>
        <v>0</v>
      </c>
    </row>
    <row r="50" spans="1:15">
      <c r="A50" s="281"/>
      <c r="B50" s="282"/>
      <c r="C50" s="282"/>
      <c r="D50" s="282"/>
      <c r="E50" s="282"/>
      <c r="F50" s="282"/>
      <c r="G50" s="282"/>
      <c r="H50" s="282"/>
      <c r="I50" s="282"/>
    </row>
    <row r="51" spans="1:15">
      <c r="A51" s="37" t="str">
        <f>'C01'!A42</f>
        <v>Fuente: Instituto Nacional de Estadística (INE). XL Encuesta Permanente de Hogares de Propósitos Múltiples, Septiembre 2010.</v>
      </c>
      <c r="B51" s="134"/>
      <c r="C51" s="134"/>
      <c r="D51" s="134"/>
      <c r="E51" s="134"/>
      <c r="F51" s="134"/>
      <c r="G51" s="134"/>
      <c r="H51" s="134"/>
      <c r="I51" s="134"/>
    </row>
    <row r="52" spans="1:15">
      <c r="A52" s="37" t="str">
        <f>'C01'!A43</f>
        <v>El salario mínimo en el área urbana es Lps. 5,500 y en la área rural es Lps. 4,055 (Promedio de salarios mínimos por rama)</v>
      </c>
      <c r="B52" s="134"/>
      <c r="C52" s="134"/>
      <c r="D52" s="134"/>
      <c r="E52" s="134"/>
      <c r="F52" s="134"/>
      <c r="G52" s="134"/>
      <c r="H52" s="134"/>
      <c r="I52" s="134"/>
    </row>
    <row r="53" spans="1:15">
      <c r="A53" s="37" t="s">
        <v>115</v>
      </c>
      <c r="B53" s="134"/>
      <c r="C53" s="134"/>
      <c r="D53" s="134"/>
      <c r="E53" s="134"/>
      <c r="F53" s="134"/>
      <c r="G53" s="134"/>
      <c r="H53" s="134"/>
      <c r="I53" s="134"/>
    </row>
    <row r="54" spans="1:15">
      <c r="A54" s="134"/>
      <c r="B54" s="134"/>
      <c r="C54" s="134"/>
      <c r="D54" s="38"/>
      <c r="E54" s="134"/>
      <c r="F54" s="134"/>
      <c r="G54" s="134"/>
      <c r="H54" s="134"/>
      <c r="I54" s="134"/>
    </row>
    <row r="55" spans="1:15">
      <c r="A55" s="301" t="s">
        <v>90</v>
      </c>
      <c r="B55" s="301"/>
      <c r="C55" s="301"/>
      <c r="D55" s="301"/>
      <c r="E55" s="301"/>
      <c r="F55" s="301"/>
      <c r="G55" s="301"/>
      <c r="H55" s="301"/>
      <c r="I55" s="301"/>
    </row>
    <row r="56" spans="1:15">
      <c r="A56" s="351" t="s">
        <v>89</v>
      </c>
      <c r="B56" s="351"/>
      <c r="C56" s="351"/>
      <c r="D56" s="351"/>
      <c r="E56" s="351"/>
      <c r="F56" s="351"/>
      <c r="G56" s="351"/>
      <c r="H56" s="351"/>
      <c r="I56" s="351"/>
    </row>
    <row r="57" spans="1:15">
      <c r="A57" s="351" t="s">
        <v>36</v>
      </c>
      <c r="B57" s="351"/>
      <c r="C57" s="351"/>
      <c r="D57" s="351"/>
      <c r="E57" s="351"/>
      <c r="F57" s="351"/>
      <c r="G57" s="351"/>
      <c r="H57" s="351"/>
      <c r="I57" s="351"/>
    </row>
    <row r="58" spans="1:15" customFormat="1" ht="23.25">
      <c r="A58" s="348" t="s">
        <v>121</v>
      </c>
      <c r="B58" s="348"/>
      <c r="C58" s="348"/>
      <c r="D58" s="348"/>
      <c r="E58" s="348"/>
      <c r="F58" s="348"/>
      <c r="G58" s="348"/>
      <c r="H58" s="348"/>
      <c r="I58" s="348"/>
      <c r="J58" s="251"/>
      <c r="K58" s="251"/>
      <c r="L58" s="251"/>
      <c r="M58" s="251"/>
      <c r="N58" s="251"/>
      <c r="O58" s="251"/>
    </row>
    <row r="59" spans="1:15">
      <c r="A59" s="352" t="s">
        <v>34</v>
      </c>
      <c r="B59" s="352" t="s">
        <v>30</v>
      </c>
      <c r="C59" s="354" t="s">
        <v>8</v>
      </c>
      <c r="D59" s="354"/>
      <c r="E59" s="354"/>
      <c r="F59" s="354"/>
      <c r="G59" s="352" t="s">
        <v>31</v>
      </c>
      <c r="H59" s="352" t="s">
        <v>39</v>
      </c>
      <c r="I59" s="352" t="s">
        <v>32</v>
      </c>
    </row>
    <row r="60" spans="1:15" ht="24" customHeight="1">
      <c r="A60" s="353"/>
      <c r="B60" s="353"/>
      <c r="C60" s="40" t="s">
        <v>0</v>
      </c>
      <c r="D60" s="40" t="s">
        <v>119</v>
      </c>
      <c r="E60" s="40" t="s">
        <v>11</v>
      </c>
      <c r="F60" s="40" t="s">
        <v>120</v>
      </c>
      <c r="G60" s="353"/>
      <c r="H60" s="353"/>
      <c r="I60" s="353" t="s">
        <v>33</v>
      </c>
    </row>
    <row r="61" spans="1:15">
      <c r="A61" s="39"/>
      <c r="B61" s="39"/>
      <c r="C61" s="41"/>
      <c r="D61" s="39"/>
      <c r="E61" s="39"/>
      <c r="F61" s="39"/>
      <c r="G61" s="39"/>
      <c r="H61" s="39"/>
      <c r="I61" s="39"/>
    </row>
    <row r="62" spans="1:15">
      <c r="A62" s="99" t="s">
        <v>74</v>
      </c>
      <c r="B62" s="81">
        <f>B8</f>
        <v>6.6767156596315562</v>
      </c>
      <c r="C62" s="81">
        <f t="shared" ref="C62:I62" si="3">C8</f>
        <v>5.9380402166948354</v>
      </c>
      <c r="D62" s="81">
        <f t="shared" si="3"/>
        <v>11.554776413342331</v>
      </c>
      <c r="E62" s="81">
        <f t="shared" si="3"/>
        <v>6.902049612062819</v>
      </c>
      <c r="F62" s="81">
        <f t="shared" si="3"/>
        <v>5.3876541403492295</v>
      </c>
      <c r="G62" s="81">
        <f t="shared" si="3"/>
        <v>5.8457209177197971</v>
      </c>
      <c r="H62" s="81">
        <f t="shared" si="3"/>
        <v>0</v>
      </c>
      <c r="I62" s="81">
        <f t="shared" si="3"/>
        <v>0</v>
      </c>
      <c r="J62" s="307"/>
    </row>
    <row r="63" spans="1:15">
      <c r="A63" s="42"/>
      <c r="B63" s="308"/>
      <c r="C63" s="308"/>
      <c r="D63" s="308"/>
      <c r="E63" s="308"/>
      <c r="F63" s="308"/>
      <c r="G63" s="308"/>
      <c r="H63" s="308"/>
      <c r="I63" s="308"/>
      <c r="J63" s="307"/>
    </row>
    <row r="64" spans="1:15">
      <c r="A64" s="43" t="s">
        <v>16</v>
      </c>
      <c r="B64" s="81"/>
      <c r="C64" s="81"/>
      <c r="D64" s="81"/>
      <c r="E64" s="81"/>
      <c r="F64" s="81"/>
      <c r="G64" s="81"/>
      <c r="H64" s="81"/>
      <c r="I64" s="81"/>
      <c r="J64" s="307"/>
    </row>
    <row r="65" spans="1:10">
      <c r="A65" s="44" t="s">
        <v>57</v>
      </c>
      <c r="B65" s="84">
        <f>[1]MercLab!J375</f>
        <v>4.6597786964145929</v>
      </c>
      <c r="C65" s="84">
        <f t="shared" ref="C65:C87" si="4">AVERAGE(D65:H65)</f>
        <v>1.8762569233538222</v>
      </c>
      <c r="D65" s="84">
        <f>[1]MercLab!K375</f>
        <v>0</v>
      </c>
      <c r="E65" s="84">
        <f>[1]MercLab!L375</f>
        <v>4.9160255005662883</v>
      </c>
      <c r="F65" s="84">
        <f>[1]MercLab!M375</f>
        <v>0</v>
      </c>
      <c r="G65" s="84">
        <f>[1]MercLab!N375</f>
        <v>4.4652591162028221</v>
      </c>
      <c r="H65" s="84">
        <f>[1]MercLab!O375</f>
        <v>0</v>
      </c>
      <c r="I65" s="84">
        <f>[1]MercLab!P375</f>
        <v>0</v>
      </c>
      <c r="J65" s="307"/>
    </row>
    <row r="66" spans="1:10">
      <c r="A66" s="44" t="s">
        <v>76</v>
      </c>
      <c r="B66" s="84">
        <f>[1]MercLab!J376</f>
        <v>5.6925878340872416</v>
      </c>
      <c r="C66" s="84">
        <f t="shared" si="4"/>
        <v>2.1909575453599381</v>
      </c>
      <c r="D66" s="84">
        <f>[1]MercLab!K376</f>
        <v>0</v>
      </c>
      <c r="E66" s="84">
        <f>[1]MercLab!L376</f>
        <v>6.2795349211837639</v>
      </c>
      <c r="F66" s="84">
        <f>[1]MercLab!M376</f>
        <v>0</v>
      </c>
      <c r="G66" s="84">
        <f>[1]MercLab!N376</f>
        <v>4.6752528056159255</v>
      </c>
      <c r="H66" s="84">
        <f>[1]MercLab!O376</f>
        <v>0</v>
      </c>
      <c r="I66" s="84">
        <f>[1]MercLab!P376</f>
        <v>0</v>
      </c>
      <c r="J66" s="307"/>
    </row>
    <row r="67" spans="1:10">
      <c r="A67" s="44" t="s">
        <v>58</v>
      </c>
      <c r="B67" s="84">
        <f>[1]MercLab!J377</f>
        <v>7.7176467158536903</v>
      </c>
      <c r="C67" s="84">
        <f t="shared" si="4"/>
        <v>2.9804784763631376</v>
      </c>
      <c r="D67" s="84">
        <f>[1]MercLab!K377</f>
        <v>0</v>
      </c>
      <c r="E67" s="84">
        <f>[1]MercLab!L377</f>
        <v>7.9451320077941245</v>
      </c>
      <c r="F67" s="84">
        <f>[1]MercLab!M377</f>
        <v>0</v>
      </c>
      <c r="G67" s="84">
        <f>[1]MercLab!N377</f>
        <v>6.9572603740215637</v>
      </c>
      <c r="H67" s="84">
        <f>[1]MercLab!O377</f>
        <v>0</v>
      </c>
      <c r="I67" s="84">
        <f>[1]MercLab!P377</f>
        <v>0</v>
      </c>
      <c r="J67" s="307"/>
    </row>
    <row r="68" spans="1:10">
      <c r="A68" s="44" t="s">
        <v>59</v>
      </c>
      <c r="B68" s="84">
        <f>[1]MercLab!J378</f>
        <v>8.6693256036612478</v>
      </c>
      <c r="C68" s="84">
        <f t="shared" si="4"/>
        <v>3.5207048474603537</v>
      </c>
      <c r="D68" s="84">
        <f>[1]MercLab!K378</f>
        <v>10.608709224494174</v>
      </c>
      <c r="E68" s="84">
        <f>[1]MercLab!L378</f>
        <v>6.9948150128075959</v>
      </c>
      <c r="F68" s="84">
        <f>[1]MercLab!M378</f>
        <v>0</v>
      </c>
      <c r="G68" s="84">
        <f>[1]MercLab!N378</f>
        <v>0</v>
      </c>
      <c r="H68" s="84">
        <f>[1]MercLab!O378</f>
        <v>0</v>
      </c>
      <c r="I68" s="84">
        <f>[1]MercLab!P378</f>
        <v>0</v>
      </c>
      <c r="J68" s="307"/>
    </row>
    <row r="69" spans="1:10">
      <c r="A69" s="44" t="s">
        <v>77</v>
      </c>
      <c r="B69" s="84">
        <f>[1]MercLab!J379</f>
        <v>6.2214307320942961</v>
      </c>
      <c r="C69" s="84">
        <f t="shared" si="4"/>
        <v>4.2724028979556685</v>
      </c>
      <c r="D69" s="84">
        <f>[1]MercLab!K379</f>
        <v>8.9223598754545375</v>
      </c>
      <c r="E69" s="84">
        <f>[1]MercLab!L379</f>
        <v>6.1976733101367865</v>
      </c>
      <c r="F69" s="84">
        <f>[1]MercLab!M379</f>
        <v>0</v>
      </c>
      <c r="G69" s="84">
        <f>[1]MercLab!N379</f>
        <v>6.2419813041870178</v>
      </c>
      <c r="H69" s="84">
        <f>[1]MercLab!O379</f>
        <v>0</v>
      </c>
      <c r="I69" s="84">
        <f>[1]MercLab!P379</f>
        <v>0</v>
      </c>
      <c r="J69" s="307"/>
    </row>
    <row r="70" spans="1:10">
      <c r="A70" s="44" t="s">
        <v>93</v>
      </c>
      <c r="B70" s="84">
        <f>[1]MercLab!J380</f>
        <v>7.7326831491924395</v>
      </c>
      <c r="C70" s="84">
        <f t="shared" si="4"/>
        <v>3.0880759114143648</v>
      </c>
      <c r="D70" s="84">
        <f>[1]MercLab!K380</f>
        <v>0</v>
      </c>
      <c r="E70" s="84">
        <f>[1]MercLab!L380</f>
        <v>8.0543216961165314</v>
      </c>
      <c r="F70" s="84">
        <f>[1]MercLab!M380</f>
        <v>0</v>
      </c>
      <c r="G70" s="84">
        <f>[1]MercLab!N380</f>
        <v>7.386057860955292</v>
      </c>
      <c r="H70" s="84">
        <f>[1]MercLab!O380</f>
        <v>0</v>
      </c>
      <c r="I70" s="84">
        <f>[1]MercLab!P380</f>
        <v>0</v>
      </c>
      <c r="J70" s="307"/>
    </row>
    <row r="71" spans="1:10">
      <c r="A71" s="44" t="s">
        <v>61</v>
      </c>
      <c r="B71" s="84">
        <f>[1]MercLab!J381</f>
        <v>7.457394796295195</v>
      </c>
      <c r="C71" s="84">
        <f t="shared" si="4"/>
        <v>4.6560168430859248</v>
      </c>
      <c r="D71" s="84">
        <f>[1]MercLab!K381</f>
        <v>8.3359113078085354</v>
      </c>
      <c r="E71" s="84">
        <f>[1]MercLab!L381</f>
        <v>7.8135772595135773</v>
      </c>
      <c r="F71" s="84">
        <f>[1]MercLab!M381</f>
        <v>0</v>
      </c>
      <c r="G71" s="84">
        <f>[1]MercLab!N381</f>
        <v>7.1305956481075139</v>
      </c>
      <c r="H71" s="84">
        <f>[1]MercLab!O381</f>
        <v>0</v>
      </c>
      <c r="I71" s="84">
        <f>[1]MercLab!P381</f>
        <v>0</v>
      </c>
      <c r="J71" s="307"/>
    </row>
    <row r="72" spans="1:10">
      <c r="A72" s="44" t="s">
        <v>60</v>
      </c>
      <c r="B72" s="84">
        <f>[1]MercLab!J382</f>
        <v>10.377951297819481</v>
      </c>
      <c r="C72" s="84">
        <f t="shared" si="4"/>
        <v>7.1987385483952071</v>
      </c>
      <c r="D72" s="84">
        <f>[1]MercLab!K382</f>
        <v>14.598601633149224</v>
      </c>
      <c r="E72" s="84">
        <f>[1]MercLab!L382</f>
        <v>9.6740364274268806</v>
      </c>
      <c r="F72" s="84">
        <f>[1]MercLab!M382</f>
        <v>0</v>
      </c>
      <c r="G72" s="84">
        <f>[1]MercLab!N382</f>
        <v>11.721054681399927</v>
      </c>
      <c r="H72" s="84">
        <f>[1]MercLab!O382</f>
        <v>0</v>
      </c>
      <c r="I72" s="84">
        <f>[1]MercLab!P382</f>
        <v>0</v>
      </c>
      <c r="J72" s="307"/>
    </row>
    <row r="73" spans="1:10">
      <c r="A73" s="44" t="s">
        <v>62</v>
      </c>
      <c r="B73" s="84">
        <f>[1]MercLab!J383</f>
        <v>10.20477966465865</v>
      </c>
      <c r="C73" s="84">
        <f t="shared" si="4"/>
        <v>6.9067109345654529</v>
      </c>
      <c r="D73" s="84">
        <f>[1]MercLab!K383</f>
        <v>11.664815024625531</v>
      </c>
      <c r="E73" s="84">
        <f>[1]MercLab!L383</f>
        <v>9.8724977887577108</v>
      </c>
      <c r="F73" s="84">
        <f>[1]MercLab!M383</f>
        <v>5.3876541403492295</v>
      </c>
      <c r="G73" s="84">
        <f>[1]MercLab!N383</f>
        <v>7.6085877190947935</v>
      </c>
      <c r="H73" s="84">
        <f>[1]MercLab!O383</f>
        <v>0</v>
      </c>
      <c r="I73" s="84">
        <f>[1]MercLab!P383</f>
        <v>0</v>
      </c>
      <c r="J73" s="307"/>
    </row>
    <row r="74" spans="1:10">
      <c r="A74" s="44" t="s">
        <v>63</v>
      </c>
      <c r="B74" s="84">
        <f>[1]MercLab!J384</f>
        <v>7.3638063539046668</v>
      </c>
      <c r="C74" s="84">
        <f t="shared" si="4"/>
        <v>6.057481634892862</v>
      </c>
      <c r="D74" s="84">
        <f>[1]MercLab!K384</f>
        <v>17</v>
      </c>
      <c r="E74" s="84">
        <f>[1]MercLab!L384</f>
        <v>8.5863969520006123</v>
      </c>
      <c r="F74" s="84">
        <f>[1]MercLab!M384</f>
        <v>0</v>
      </c>
      <c r="G74" s="84">
        <f>[1]MercLab!N384</f>
        <v>4.7010112224637002</v>
      </c>
      <c r="H74" s="84">
        <f>[1]MercLab!O384</f>
        <v>0</v>
      </c>
      <c r="I74" s="84">
        <f>[1]MercLab!P384</f>
        <v>0</v>
      </c>
      <c r="J74" s="307"/>
    </row>
    <row r="75" spans="1:10">
      <c r="A75" s="10"/>
      <c r="B75" s="96"/>
      <c r="C75" s="96"/>
      <c r="D75" s="96"/>
      <c r="E75" s="96"/>
      <c r="F75" s="96"/>
      <c r="G75" s="96"/>
      <c r="H75" s="96"/>
      <c r="I75" s="96"/>
      <c r="J75" s="307"/>
    </row>
    <row r="76" spans="1:10">
      <c r="A76" s="43" t="s">
        <v>17</v>
      </c>
      <c r="B76" s="309"/>
      <c r="C76" s="309"/>
      <c r="D76" s="309"/>
      <c r="E76" s="309"/>
      <c r="F76" s="309"/>
      <c r="G76" s="309"/>
      <c r="H76" s="309"/>
      <c r="I76" s="309"/>
      <c r="J76" s="307"/>
    </row>
    <row r="77" spans="1:10">
      <c r="A77" s="44" t="s">
        <v>78</v>
      </c>
      <c r="B77" s="84">
        <f>[1]MercLab!J387</f>
        <v>12.684098038601604</v>
      </c>
      <c r="C77" s="84">
        <f t="shared" si="4"/>
        <v>7.5263491007078587</v>
      </c>
      <c r="D77" s="84">
        <f>[1]MercLab!K387</f>
        <v>14.145148436988013</v>
      </c>
      <c r="E77" s="84">
        <f>[1]MercLab!L387</f>
        <v>12.302716533124103</v>
      </c>
      <c r="F77" s="84">
        <f>[1]MercLab!M387</f>
        <v>0</v>
      </c>
      <c r="G77" s="84">
        <f>[1]MercLab!N387</f>
        <v>11.18388053342718</v>
      </c>
      <c r="H77" s="84">
        <f>[1]MercLab!O387</f>
        <v>0</v>
      </c>
      <c r="I77" s="84">
        <f>[1]MercLab!P387</f>
        <v>0</v>
      </c>
      <c r="J77" s="307"/>
    </row>
    <row r="78" spans="1:10">
      <c r="A78" s="44" t="s">
        <v>64</v>
      </c>
      <c r="B78" s="84">
        <f>[1]MercLab!J388</f>
        <v>10.242909524421846</v>
      </c>
      <c r="C78" s="84">
        <f t="shared" si="4"/>
        <v>6.4322074479635605</v>
      </c>
      <c r="D78" s="84">
        <f>[1]MercLab!K388</f>
        <v>12.589206993962481</v>
      </c>
      <c r="E78" s="84">
        <f>[1]MercLab!L388</f>
        <v>10.42142422865634</v>
      </c>
      <c r="F78" s="84">
        <f>[1]MercLab!M388</f>
        <v>0</v>
      </c>
      <c r="G78" s="84">
        <f>[1]MercLab!N388</f>
        <v>9.1504060171989803</v>
      </c>
      <c r="H78" s="84">
        <f>[1]MercLab!O388</f>
        <v>0</v>
      </c>
      <c r="I78" s="84">
        <f>[1]MercLab!P388</f>
        <v>0</v>
      </c>
      <c r="J78" s="307"/>
    </row>
    <row r="79" spans="1:10">
      <c r="A79" s="44" t="s">
        <v>65</v>
      </c>
      <c r="B79" s="84">
        <f>[1]MercLab!J389</f>
        <v>10.383318977212527</v>
      </c>
      <c r="C79" s="84">
        <f t="shared" si="4"/>
        <v>5.9448607414458383</v>
      </c>
      <c r="D79" s="84">
        <f>[1]MercLab!K389</f>
        <v>11.818243578353018</v>
      </c>
      <c r="E79" s="84">
        <f>[1]MercLab!L389</f>
        <v>10.432344222382861</v>
      </c>
      <c r="F79" s="84">
        <f>[1]MercLab!M389</f>
        <v>0</v>
      </c>
      <c r="G79" s="84">
        <f>[1]MercLab!N389</f>
        <v>7.4737159064933119</v>
      </c>
      <c r="H79" s="84">
        <f>[1]MercLab!O389</f>
        <v>0</v>
      </c>
      <c r="I79" s="84">
        <f>[1]MercLab!P389</f>
        <v>0</v>
      </c>
      <c r="J79" s="307"/>
    </row>
    <row r="80" spans="1:10">
      <c r="A80" s="44" t="s">
        <v>66</v>
      </c>
      <c r="B80" s="84">
        <f>[1]MercLab!J390</f>
        <v>7.8644622018923007</v>
      </c>
      <c r="C80" s="84">
        <f t="shared" si="4"/>
        <v>4.9845444942769399</v>
      </c>
      <c r="D80" s="84">
        <f>[1]MercLab!K390</f>
        <v>9</v>
      </c>
      <c r="E80" s="84">
        <f>[1]MercLab!L390</f>
        <v>8.5610062637246909</v>
      </c>
      <c r="F80" s="84">
        <f>[1]MercLab!M390</f>
        <v>0</v>
      </c>
      <c r="G80" s="84">
        <f>[1]MercLab!N390</f>
        <v>7.361716207660006</v>
      </c>
      <c r="H80" s="84">
        <f>[1]MercLab!O390</f>
        <v>0</v>
      </c>
      <c r="I80" s="84">
        <f>[1]MercLab!P390</f>
        <v>0</v>
      </c>
      <c r="J80" s="307"/>
    </row>
    <row r="81" spans="1:10">
      <c r="A81" s="44" t="s">
        <v>67</v>
      </c>
      <c r="B81" s="84">
        <f>[1]MercLab!J391</f>
        <v>4.5982903411886733</v>
      </c>
      <c r="C81" s="84">
        <f t="shared" si="4"/>
        <v>3.0502916426988351</v>
      </c>
      <c r="D81" s="84">
        <f>[1]MercLab!K391</f>
        <v>6</v>
      </c>
      <c r="E81" s="84">
        <f>[1]MercLab!L391</f>
        <v>4.7898665545526562</v>
      </c>
      <c r="F81" s="84">
        <f>[1]MercLab!M391</f>
        <v>0</v>
      </c>
      <c r="G81" s="84">
        <f>[1]MercLab!N391</f>
        <v>4.4615916589415194</v>
      </c>
      <c r="H81" s="84">
        <f>[1]MercLab!O391</f>
        <v>0</v>
      </c>
      <c r="I81" s="84">
        <f>[1]MercLab!P391</f>
        <v>0</v>
      </c>
      <c r="J81" s="307"/>
    </row>
    <row r="82" spans="1:10">
      <c r="A82" s="44" t="s">
        <v>68</v>
      </c>
      <c r="B82" s="84">
        <f>[1]MercLab!J392</f>
        <v>6.8456548178218553</v>
      </c>
      <c r="C82" s="84">
        <f t="shared" si="4"/>
        <v>5.5205826153576396</v>
      </c>
      <c r="D82" s="84">
        <f>[1]MercLab!K392</f>
        <v>8.4000902546457539</v>
      </c>
      <c r="E82" s="84">
        <f>[1]MercLab!L392</f>
        <v>6.4833353836878382</v>
      </c>
      <c r="F82" s="84">
        <f>[1]MercLab!M392</f>
        <v>5.7706856993475277</v>
      </c>
      <c r="G82" s="84">
        <f>[1]MercLab!N392</f>
        <v>6.9488017391070773</v>
      </c>
      <c r="H82" s="84">
        <f>[1]MercLab!O392</f>
        <v>0</v>
      </c>
      <c r="I82" s="84">
        <f>[1]MercLab!P392</f>
        <v>0</v>
      </c>
      <c r="J82" s="307"/>
    </row>
    <row r="83" spans="1:10">
      <c r="A83" s="44" t="s">
        <v>80</v>
      </c>
      <c r="B83" s="90">
        <f>[1]MercLab!J393</f>
        <v>6.8647476795155633</v>
      </c>
      <c r="C83" s="90">
        <f t="shared" si="4"/>
        <v>4.3791308162781197</v>
      </c>
      <c r="D83" s="90">
        <f>[1]MercLab!K393</f>
        <v>8.3036047938794653</v>
      </c>
      <c r="E83" s="90">
        <f>[1]MercLab!L393</f>
        <v>6.9046465774655692</v>
      </c>
      <c r="F83" s="90">
        <f>[1]MercLab!M393</f>
        <v>0</v>
      </c>
      <c r="G83" s="90">
        <f>[1]MercLab!N393</f>
        <v>6.6874027100455651</v>
      </c>
      <c r="H83" s="90">
        <f>[1]MercLab!O393</f>
        <v>0</v>
      </c>
      <c r="I83" s="90">
        <f>[1]MercLab!P393</f>
        <v>0</v>
      </c>
    </row>
    <row r="84" spans="1:10">
      <c r="A84" s="44" t="s">
        <v>69</v>
      </c>
      <c r="B84" s="90">
        <f>[1]MercLab!J394</f>
        <v>6.1466801496286285</v>
      </c>
      <c r="C84" s="90">
        <f t="shared" si="4"/>
        <v>2.4322553451619671</v>
      </c>
      <c r="D84" s="90">
        <f>[1]MercLab!K394</f>
        <v>0</v>
      </c>
      <c r="E84" s="90">
        <f>[1]MercLab!L394</f>
        <v>6.2863056667352195</v>
      </c>
      <c r="F84" s="90">
        <f>[1]MercLab!M394</f>
        <v>0</v>
      </c>
      <c r="G84" s="90">
        <f>[1]MercLab!N394</f>
        <v>5.8749710590746149</v>
      </c>
      <c r="H84" s="90">
        <f>[1]MercLab!O394</f>
        <v>0</v>
      </c>
      <c r="I84" s="90">
        <f>[1]MercLab!P394</f>
        <v>0</v>
      </c>
    </row>
    <row r="85" spans="1:10">
      <c r="A85" s="44" t="s">
        <v>70</v>
      </c>
      <c r="B85" s="90">
        <f>[1]MercLab!J395</f>
        <v>7.0046491837096863</v>
      </c>
      <c r="C85" s="90">
        <f t="shared" si="4"/>
        <v>4.078106893503346</v>
      </c>
      <c r="D85" s="90">
        <f>[1]MercLab!K395</f>
        <v>7.477380132193379</v>
      </c>
      <c r="E85" s="90">
        <f>[1]MercLab!L395</f>
        <v>7.3575065801794199</v>
      </c>
      <c r="F85" s="90">
        <f>[1]MercLab!M395</f>
        <v>0</v>
      </c>
      <c r="G85" s="90">
        <f>[1]MercLab!N395</f>
        <v>5.5556477551439309</v>
      </c>
      <c r="H85" s="90">
        <f>[1]MercLab!O395</f>
        <v>0</v>
      </c>
      <c r="I85" s="90">
        <f>[1]MercLab!P395</f>
        <v>0</v>
      </c>
    </row>
    <row r="86" spans="1:10">
      <c r="A86" s="44" t="s">
        <v>79</v>
      </c>
      <c r="B86" s="90">
        <f>[1]MercLab!J396</f>
        <v>6.2687410254245304</v>
      </c>
      <c r="C86" s="90">
        <f t="shared" si="4"/>
        <v>4.8684449013247342</v>
      </c>
      <c r="D86" s="90">
        <f>[1]MercLab!K396</f>
        <v>7.5766178348865978</v>
      </c>
      <c r="E86" s="90">
        <f>[1]MercLab!L396</f>
        <v>6.311903067638081</v>
      </c>
      <c r="F86" s="90">
        <f>[1]MercLab!M396</f>
        <v>5.3150515527816262</v>
      </c>
      <c r="G86" s="90">
        <f>[1]MercLab!N396</f>
        <v>5.1386520513173659</v>
      </c>
      <c r="H86" s="90">
        <f>[1]MercLab!O396</f>
        <v>0</v>
      </c>
      <c r="I86" s="90">
        <f>[1]MercLab!P396</f>
        <v>0</v>
      </c>
    </row>
    <row r="87" spans="1:10">
      <c r="A87" s="44" t="s">
        <v>63</v>
      </c>
      <c r="B87" s="90">
        <f>[1]MercLab!J397</f>
        <v>7.1082879039763984</v>
      </c>
      <c r="C87" s="90">
        <f t="shared" si="4"/>
        <v>5.546328370752275</v>
      </c>
      <c r="D87" s="90">
        <f>[1]MercLab!K397</f>
        <v>13.8199070249599</v>
      </c>
      <c r="E87" s="90">
        <f>[1]MercLab!L397</f>
        <v>7.0356448861728049</v>
      </c>
      <c r="F87" s="90">
        <f>[1]MercLab!M397</f>
        <v>0</v>
      </c>
      <c r="G87" s="90">
        <f>[1]MercLab!N397</f>
        <v>6.8760899426286697</v>
      </c>
      <c r="H87" s="90">
        <f>[1]MercLab!O397</f>
        <v>0</v>
      </c>
      <c r="I87" s="90">
        <f>[1]MercLab!P397</f>
        <v>0</v>
      </c>
    </row>
    <row r="88" spans="1:10">
      <c r="A88" s="262"/>
      <c r="B88" s="283"/>
      <c r="C88" s="283"/>
      <c r="D88" s="283"/>
      <c r="E88" s="283"/>
      <c r="F88" s="283"/>
      <c r="G88" s="283"/>
      <c r="H88" s="283"/>
      <c r="I88" s="283"/>
    </row>
    <row r="89" spans="1:10">
      <c r="A89" s="37" t="str">
        <f>'C01'!A42</f>
        <v>Fuente: Instituto Nacional de Estadística (INE). XL Encuesta Permanente de Hogares de Propósitos Múltiples, Septiembre 2010.</v>
      </c>
      <c r="B89" s="134"/>
      <c r="C89" s="134"/>
      <c r="D89" s="134"/>
      <c r="E89" s="134"/>
      <c r="F89" s="134"/>
      <c r="G89" s="134"/>
      <c r="H89" s="134"/>
      <c r="I89" s="134"/>
    </row>
    <row r="90" spans="1:10">
      <c r="A90" s="37" t="str">
        <f>'C01'!A43</f>
        <v>El salario mínimo en el área urbana es Lps. 5,500 y en la área rural es Lps. 4,055 (Promedio de salarios mínimos por rama)</v>
      </c>
      <c r="B90" s="134"/>
      <c r="C90" s="134"/>
      <c r="D90" s="134"/>
      <c r="E90" s="134"/>
      <c r="F90" s="134"/>
      <c r="G90" s="134"/>
      <c r="H90" s="134"/>
      <c r="I90" s="134"/>
    </row>
    <row r="91" spans="1:10">
      <c r="A91" s="37" t="str">
        <f>A53</f>
        <v>1/ No. de salarios mínimos (personas que declaran ingresos) y trabajan 36 Hrs. o mas</v>
      </c>
      <c r="B91" s="134"/>
      <c r="C91" s="134"/>
      <c r="D91" s="134"/>
      <c r="E91" s="134"/>
      <c r="F91" s="134"/>
      <c r="G91" s="134"/>
      <c r="H91" s="134"/>
      <c r="I91" s="134"/>
    </row>
    <row r="92" spans="1:10">
      <c r="A92" s="134"/>
      <c r="B92" s="134"/>
      <c r="C92" s="134"/>
      <c r="D92" s="134"/>
      <c r="E92" s="134"/>
      <c r="F92" s="134"/>
      <c r="G92" s="134"/>
      <c r="H92" s="134"/>
      <c r="I92" s="134"/>
    </row>
    <row r="93" spans="1:10">
      <c r="A93" s="134"/>
      <c r="B93" s="134"/>
      <c r="C93" s="134"/>
      <c r="D93" s="134"/>
      <c r="E93" s="134"/>
      <c r="F93" s="134"/>
      <c r="G93" s="134"/>
      <c r="H93" s="134"/>
      <c r="I93" s="134"/>
    </row>
    <row r="94" spans="1:10">
      <c r="A94" s="134"/>
      <c r="B94" s="134"/>
      <c r="C94" s="134"/>
      <c r="D94" s="134"/>
      <c r="E94" s="134"/>
      <c r="F94" s="134"/>
      <c r="G94" s="134"/>
      <c r="H94" s="134"/>
      <c r="I94" s="134"/>
    </row>
    <row r="95" spans="1:10">
      <c r="A95" s="134"/>
      <c r="B95" s="134"/>
      <c r="C95" s="134"/>
      <c r="D95" s="134"/>
      <c r="E95" s="134"/>
      <c r="F95" s="134"/>
      <c r="G95" s="134"/>
      <c r="H95" s="134"/>
      <c r="I95" s="134"/>
    </row>
    <row r="96" spans="1:10">
      <c r="A96" s="134"/>
      <c r="B96" s="134"/>
      <c r="C96" s="134"/>
      <c r="D96" s="134"/>
      <c r="E96" s="134"/>
      <c r="F96" s="134"/>
      <c r="G96" s="134"/>
      <c r="H96" s="134"/>
      <c r="I96" s="134"/>
    </row>
    <row r="97" spans="1:9">
      <c r="A97" s="134"/>
      <c r="B97" s="134"/>
      <c r="C97" s="134"/>
      <c r="D97" s="134"/>
      <c r="E97" s="134"/>
      <c r="F97" s="134"/>
      <c r="G97" s="134"/>
      <c r="H97" s="134"/>
      <c r="I97" s="134"/>
    </row>
    <row r="98" spans="1:9">
      <c r="A98" s="134"/>
      <c r="B98" s="134"/>
      <c r="C98" s="134"/>
      <c r="D98" s="134"/>
      <c r="E98" s="134"/>
      <c r="F98" s="134"/>
      <c r="G98" s="134"/>
      <c r="H98" s="134"/>
      <c r="I98" s="134"/>
    </row>
    <row r="99" spans="1:9">
      <c r="A99" s="134"/>
      <c r="B99" s="134"/>
      <c r="C99" s="134"/>
      <c r="D99" s="134"/>
      <c r="E99" s="134"/>
      <c r="F99" s="134"/>
      <c r="G99" s="134"/>
      <c r="H99" s="134"/>
      <c r="I99" s="134"/>
    </row>
    <row r="100" spans="1:9">
      <c r="A100" s="134"/>
      <c r="B100" s="134"/>
      <c r="C100" s="134"/>
      <c r="D100" s="134"/>
      <c r="E100" s="134"/>
      <c r="F100" s="134"/>
      <c r="G100" s="134"/>
      <c r="H100" s="134"/>
      <c r="I100" s="134"/>
    </row>
    <row r="101" spans="1:9">
      <c r="A101" s="134"/>
      <c r="B101" s="134"/>
      <c r="C101" s="134"/>
      <c r="D101" s="134"/>
      <c r="E101" s="134"/>
      <c r="F101" s="134"/>
      <c r="G101" s="134"/>
      <c r="H101" s="134"/>
      <c r="I101" s="134"/>
    </row>
    <row r="102" spans="1:9">
      <c r="A102" s="134"/>
      <c r="B102" s="134"/>
      <c r="C102" s="134"/>
      <c r="D102" s="134"/>
      <c r="E102" s="134"/>
      <c r="F102" s="134"/>
      <c r="G102" s="134"/>
      <c r="H102" s="134"/>
      <c r="I102" s="134"/>
    </row>
    <row r="103" spans="1:9">
      <c r="A103" s="134"/>
      <c r="B103" s="134"/>
      <c r="C103" s="134"/>
      <c r="D103" s="134"/>
      <c r="E103" s="134"/>
      <c r="F103" s="134"/>
      <c r="G103" s="134"/>
      <c r="H103" s="134"/>
      <c r="I103" s="134"/>
    </row>
    <row r="104" spans="1:9">
      <c r="A104" s="134"/>
      <c r="B104" s="134"/>
      <c r="C104" s="134"/>
      <c r="D104" s="134"/>
      <c r="E104" s="134"/>
      <c r="F104" s="134"/>
      <c r="G104" s="134"/>
      <c r="H104" s="134"/>
      <c r="I104" s="134"/>
    </row>
    <row r="105" spans="1:9">
      <c r="A105" s="134"/>
      <c r="B105" s="134"/>
      <c r="C105" s="134"/>
      <c r="D105" s="134"/>
      <c r="E105" s="134"/>
      <c r="F105" s="134"/>
      <c r="G105" s="134"/>
      <c r="H105" s="134"/>
      <c r="I105" s="134"/>
    </row>
    <row r="106" spans="1:9">
      <c r="A106" s="134"/>
      <c r="B106" s="134"/>
      <c r="C106" s="134"/>
      <c r="D106" s="134"/>
      <c r="E106" s="134"/>
      <c r="F106" s="134"/>
      <c r="G106" s="134"/>
      <c r="H106" s="134"/>
      <c r="I106" s="134"/>
    </row>
    <row r="107" spans="1:9">
      <c r="A107" s="134"/>
      <c r="B107" s="134"/>
      <c r="C107" s="134"/>
      <c r="D107" s="134"/>
      <c r="E107" s="134"/>
      <c r="F107" s="134"/>
      <c r="G107" s="134"/>
      <c r="H107" s="134"/>
      <c r="I107" s="134"/>
    </row>
    <row r="108" spans="1:9">
      <c r="A108" s="134"/>
      <c r="B108" s="134"/>
      <c r="C108" s="134"/>
      <c r="D108" s="134"/>
      <c r="E108" s="134"/>
      <c r="F108" s="134"/>
      <c r="G108" s="134"/>
      <c r="H108" s="134"/>
      <c r="I108" s="134"/>
    </row>
    <row r="109" spans="1:9">
      <c r="A109" s="134"/>
      <c r="B109" s="134"/>
      <c r="C109" s="134"/>
      <c r="D109" s="134"/>
      <c r="E109" s="134"/>
      <c r="F109" s="134"/>
      <c r="G109" s="134"/>
      <c r="H109" s="134"/>
      <c r="I109" s="134"/>
    </row>
    <row r="110" spans="1:9">
      <c r="A110" s="134"/>
      <c r="B110" s="134"/>
      <c r="C110" s="134"/>
      <c r="D110" s="134"/>
      <c r="E110" s="134"/>
      <c r="F110" s="134"/>
      <c r="G110" s="134"/>
      <c r="H110" s="134"/>
      <c r="I110" s="134"/>
    </row>
    <row r="111" spans="1:9">
      <c r="A111" s="134"/>
      <c r="B111" s="134"/>
      <c r="C111" s="134"/>
      <c r="D111" s="134"/>
      <c r="E111" s="134"/>
      <c r="F111" s="134"/>
      <c r="G111" s="134"/>
      <c r="H111" s="134"/>
      <c r="I111" s="134"/>
    </row>
    <row r="112" spans="1:9">
      <c r="A112" s="134"/>
      <c r="B112" s="134"/>
      <c r="C112" s="134"/>
      <c r="D112" s="134"/>
      <c r="E112" s="134"/>
      <c r="F112" s="134"/>
      <c r="G112" s="134"/>
      <c r="H112" s="134"/>
      <c r="I112" s="134"/>
    </row>
    <row r="113" spans="1:9">
      <c r="A113" s="134"/>
      <c r="B113" s="134"/>
      <c r="C113" s="134"/>
      <c r="D113" s="134"/>
      <c r="E113" s="134"/>
      <c r="F113" s="134"/>
      <c r="G113" s="134"/>
      <c r="H113" s="134"/>
      <c r="I113" s="134"/>
    </row>
    <row r="114" spans="1:9">
      <c r="A114" s="134"/>
      <c r="B114" s="134"/>
      <c r="C114" s="134"/>
      <c r="D114" s="134"/>
      <c r="E114" s="134"/>
      <c r="F114" s="134"/>
      <c r="G114" s="134"/>
      <c r="H114" s="134"/>
      <c r="I114" s="134"/>
    </row>
    <row r="115" spans="1:9">
      <c r="A115" s="134"/>
      <c r="B115" s="134"/>
      <c r="C115" s="134"/>
      <c r="D115" s="134"/>
      <c r="E115" s="134"/>
      <c r="F115" s="134"/>
      <c r="G115" s="134"/>
      <c r="H115" s="134"/>
      <c r="I115" s="134"/>
    </row>
    <row r="116" spans="1:9">
      <c r="A116" s="134"/>
      <c r="B116" s="134"/>
      <c r="C116" s="134"/>
      <c r="D116" s="134"/>
      <c r="E116" s="134"/>
      <c r="F116" s="134"/>
      <c r="G116" s="134"/>
      <c r="H116" s="134"/>
      <c r="I116" s="134"/>
    </row>
    <row r="117" spans="1:9">
      <c r="A117" s="134"/>
      <c r="B117" s="134"/>
      <c r="C117" s="134"/>
      <c r="D117" s="134"/>
      <c r="E117" s="134"/>
      <c r="F117" s="134"/>
      <c r="G117" s="134"/>
      <c r="H117" s="134"/>
      <c r="I117" s="134"/>
    </row>
    <row r="118" spans="1:9">
      <c r="A118" s="134"/>
      <c r="B118" s="134"/>
      <c r="C118" s="134"/>
      <c r="D118" s="134"/>
      <c r="E118" s="134"/>
      <c r="F118" s="134"/>
      <c r="G118" s="134"/>
      <c r="H118" s="134"/>
      <c r="I118" s="134"/>
    </row>
    <row r="119" spans="1:9">
      <c r="A119" s="134"/>
      <c r="B119" s="134"/>
      <c r="C119" s="134"/>
      <c r="D119" s="134"/>
      <c r="E119" s="134"/>
      <c r="F119" s="134"/>
      <c r="G119" s="134"/>
      <c r="H119" s="134"/>
      <c r="I119" s="134"/>
    </row>
    <row r="120" spans="1:9">
      <c r="A120" s="134"/>
      <c r="B120" s="134"/>
      <c r="C120" s="134"/>
      <c r="D120" s="134"/>
      <c r="E120" s="134"/>
      <c r="F120" s="134"/>
      <c r="G120" s="134"/>
      <c r="H120" s="134"/>
      <c r="I120" s="134"/>
    </row>
  </sheetData>
  <mergeCells count="18">
    <mergeCell ref="A59:A60"/>
    <mergeCell ref="B59:B60"/>
    <mergeCell ref="C59:F59"/>
    <mergeCell ref="G59:G60"/>
    <mergeCell ref="B5:B6"/>
    <mergeCell ref="C5:F5"/>
    <mergeCell ref="G5:G6"/>
    <mergeCell ref="A57:I57"/>
    <mergeCell ref="H59:H60"/>
    <mergeCell ref="I59:I60"/>
    <mergeCell ref="A58:I58"/>
    <mergeCell ref="A4:I4"/>
    <mergeCell ref="A2:I2"/>
    <mergeCell ref="A56:I56"/>
    <mergeCell ref="A5:A6"/>
    <mergeCell ref="H5:H6"/>
    <mergeCell ref="I5:I6"/>
    <mergeCell ref="A3:I3"/>
  </mergeCells>
  <phoneticPr fontId="1" type="noConversion"/>
  <printOptions horizontalCentered="1"/>
  <pageMargins left="1.577992125984252" right="0.59055118110236227" top="0.27559055118110237" bottom="0.39370078740157483" header="0" footer="0.19685039370078741"/>
  <pageSetup paperSize="9" scale="86" firstPageNumber="22" orientation="landscape" useFirstPageNumber="1" r:id="rId1"/>
  <headerFooter alignWithMargins="0">
    <oddFooter>&amp;L&amp;Z&amp;F+&amp;F+&amp;A&amp;C&amp;P&amp;R&amp;D+&amp;T</oddFooter>
  </headerFooter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AE58"/>
  <sheetViews>
    <sheetView topLeftCell="Q1" workbookViewId="0">
      <selection activeCell="AF23" sqref="AF23"/>
    </sheetView>
  </sheetViews>
  <sheetFormatPr baseColWidth="10" defaultRowHeight="11.25"/>
  <cols>
    <col min="1" max="1" width="28.6640625" customWidth="1"/>
    <col min="2" max="2" width="11.6640625" customWidth="1"/>
    <col min="3" max="3" width="7" style="20" customWidth="1"/>
    <col min="4" max="4" width="6.5" bestFit="1" customWidth="1"/>
    <col min="5" max="5" width="11.6640625" customWidth="1"/>
    <col min="6" max="6" width="7.33203125" style="20" customWidth="1"/>
    <col min="7" max="7" width="6.5" bestFit="1" customWidth="1"/>
    <col min="8" max="8" width="11" bestFit="1" customWidth="1"/>
    <col min="9" max="9" width="6.83203125" style="20" customWidth="1"/>
    <col min="10" max="10" width="6.5" bestFit="1" customWidth="1"/>
    <col min="11" max="11" width="11" bestFit="1" customWidth="1"/>
    <col min="12" max="12" width="8.83203125" style="20" bestFit="1" customWidth="1"/>
    <col min="13" max="13" width="6.5" bestFit="1" customWidth="1"/>
    <col min="14" max="14" width="9.83203125" bestFit="1" customWidth="1"/>
    <col min="15" max="15" width="7.33203125" style="20" customWidth="1"/>
    <col min="16" max="16" width="6.1640625" customWidth="1"/>
    <col min="17" max="17" width="7.1640625" bestFit="1" customWidth="1"/>
    <col min="18" max="18" width="6.6640625" bestFit="1" customWidth="1"/>
    <col min="19" max="19" width="45" customWidth="1"/>
    <col min="20" max="20" width="13" style="25" customWidth="1"/>
    <col min="21" max="21" width="13" style="45" bestFit="1" customWidth="1"/>
    <col min="22" max="22" width="10.5" style="25" bestFit="1" customWidth="1"/>
    <col min="23" max="23" width="13" style="25" customWidth="1"/>
    <col min="24" max="24" width="8.83203125" style="45" customWidth="1"/>
    <col min="25" max="25" width="6.1640625" style="25" customWidth="1"/>
    <col min="26" max="26" width="10.6640625" style="25" customWidth="1"/>
    <col min="27" max="27" width="8.5" style="45" customWidth="1"/>
    <col min="28" max="28" width="5.6640625" style="25" customWidth="1"/>
    <col min="29" max="29" width="10.5" style="25" bestFit="1" customWidth="1"/>
    <col min="30" max="30" width="6.5" style="25" customWidth="1"/>
  </cols>
  <sheetData>
    <row r="1" spans="1:31">
      <c r="A1" s="325" t="s">
        <v>101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 t="s">
        <v>101</v>
      </c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</row>
    <row r="2" spans="1:31">
      <c r="A2" s="325" t="s">
        <v>81</v>
      </c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 t="s">
        <v>81</v>
      </c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</row>
    <row r="3" spans="1:31" ht="23.25">
      <c r="A3" s="321" t="s">
        <v>122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 t="s">
        <v>122</v>
      </c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</row>
    <row r="4" spans="1:31" ht="13.5" customHeight="1">
      <c r="A4" s="357" t="s">
        <v>34</v>
      </c>
      <c r="B4" s="360" t="s">
        <v>23</v>
      </c>
      <c r="C4" s="327"/>
      <c r="D4" s="327"/>
      <c r="E4" s="355" t="s">
        <v>22</v>
      </c>
      <c r="F4" s="327"/>
      <c r="G4" s="327"/>
      <c r="H4" s="356" t="s">
        <v>35</v>
      </c>
      <c r="I4" s="356"/>
      <c r="J4" s="356"/>
      <c r="K4" s="356"/>
      <c r="L4" s="356"/>
      <c r="M4" s="356"/>
      <c r="N4" s="356"/>
      <c r="O4" s="356"/>
      <c r="P4" s="356"/>
      <c r="Q4" s="357" t="s">
        <v>24</v>
      </c>
      <c r="R4" s="357" t="s">
        <v>25</v>
      </c>
      <c r="S4" s="357" t="s">
        <v>34</v>
      </c>
      <c r="T4" s="362" t="s">
        <v>35</v>
      </c>
      <c r="U4" s="362"/>
      <c r="V4" s="362"/>
      <c r="W4" s="362"/>
      <c r="X4" s="362"/>
      <c r="Y4" s="362"/>
      <c r="Z4" s="362"/>
      <c r="AA4" s="362"/>
      <c r="AB4" s="362"/>
      <c r="AC4" s="363" t="s">
        <v>24</v>
      </c>
      <c r="AD4" s="363" t="s">
        <v>25</v>
      </c>
    </row>
    <row r="5" spans="1:31" ht="15.75" customHeight="1">
      <c r="A5" s="358"/>
      <c r="B5" s="328"/>
      <c r="C5" s="328"/>
      <c r="D5" s="328"/>
      <c r="E5" s="328"/>
      <c r="F5" s="328"/>
      <c r="G5" s="328"/>
      <c r="H5" s="360" t="s">
        <v>0</v>
      </c>
      <c r="I5" s="360"/>
      <c r="J5" s="360"/>
      <c r="K5" s="360" t="s">
        <v>26</v>
      </c>
      <c r="L5" s="360"/>
      <c r="M5" s="360"/>
      <c r="N5" s="360" t="s">
        <v>27</v>
      </c>
      <c r="O5" s="360"/>
      <c r="P5" s="360"/>
      <c r="Q5" s="358"/>
      <c r="R5" s="358"/>
      <c r="S5" s="358"/>
      <c r="T5" s="361" t="s">
        <v>0</v>
      </c>
      <c r="U5" s="361"/>
      <c r="V5" s="361"/>
      <c r="W5" s="361" t="s">
        <v>26</v>
      </c>
      <c r="X5" s="361"/>
      <c r="Y5" s="361"/>
      <c r="Z5" s="361" t="s">
        <v>27</v>
      </c>
      <c r="AA5" s="361"/>
      <c r="AB5" s="361"/>
      <c r="AC5" s="364"/>
      <c r="AD5" s="364"/>
    </row>
    <row r="6" spans="1:31">
      <c r="A6" s="359"/>
      <c r="B6" s="135" t="s">
        <v>6</v>
      </c>
      <c r="C6" s="136" t="s">
        <v>96</v>
      </c>
      <c r="D6" s="135" t="s">
        <v>28</v>
      </c>
      <c r="E6" s="135" t="s">
        <v>6</v>
      </c>
      <c r="F6" s="136" t="s">
        <v>96</v>
      </c>
      <c r="G6" s="135" t="s">
        <v>28</v>
      </c>
      <c r="H6" s="135" t="s">
        <v>6</v>
      </c>
      <c r="I6" s="136" t="s">
        <v>96</v>
      </c>
      <c r="J6" s="135" t="s">
        <v>28</v>
      </c>
      <c r="K6" s="135" t="s">
        <v>6</v>
      </c>
      <c r="L6" s="136" t="s">
        <v>96</v>
      </c>
      <c r="M6" s="135" t="s">
        <v>28</v>
      </c>
      <c r="N6" s="135" t="s">
        <v>6</v>
      </c>
      <c r="O6" s="136" t="s">
        <v>96</v>
      </c>
      <c r="P6" s="135" t="s">
        <v>28</v>
      </c>
      <c r="Q6" s="359"/>
      <c r="R6" s="359"/>
      <c r="S6" s="359"/>
      <c r="T6" s="137" t="s">
        <v>6</v>
      </c>
      <c r="U6" s="138" t="s">
        <v>96</v>
      </c>
      <c r="V6" s="137" t="s">
        <v>28</v>
      </c>
      <c r="W6" s="137" t="s">
        <v>6</v>
      </c>
      <c r="X6" s="138" t="s">
        <v>96</v>
      </c>
      <c r="Y6" s="137" t="s">
        <v>28</v>
      </c>
      <c r="Z6" s="137" t="s">
        <v>6</v>
      </c>
      <c r="AA6" s="138" t="s">
        <v>96</v>
      </c>
      <c r="AB6" s="137" t="s">
        <v>28</v>
      </c>
      <c r="AC6" s="365"/>
      <c r="AD6" s="365"/>
    </row>
    <row r="7" spans="1:31">
      <c r="A7" s="139"/>
      <c r="B7" s="139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</row>
    <row r="8" spans="1:31" ht="12" customHeight="1">
      <c r="A8" s="142" t="s">
        <v>74</v>
      </c>
      <c r="B8" s="143">
        <f>[1]MercLab!Y48</f>
        <v>4154775.9485719563</v>
      </c>
      <c r="C8" s="144">
        <f>SUM(C11,C15)</f>
        <v>99.999999999985761</v>
      </c>
      <c r="D8" s="144">
        <f>[1]MercLab!Z48</f>
        <v>6.3043092042550679</v>
      </c>
      <c r="E8" s="143">
        <f>[1]MercLab!AA48</f>
        <v>3328547.7296240907</v>
      </c>
      <c r="F8" s="144">
        <f>SUM(F11,F15)</f>
        <v>99.999999999983288</v>
      </c>
      <c r="G8" s="144">
        <f>[1]MercLab!AB48</f>
        <v>6.8282181718498425</v>
      </c>
      <c r="H8" s="143">
        <f>[1]MercLab!AC48</f>
        <v>1274766.4781734229</v>
      </c>
      <c r="I8" s="144">
        <f>SUM(I11,I15)</f>
        <v>99.999999999997982</v>
      </c>
      <c r="J8" s="144">
        <f>[1]MercLab!AD48</f>
        <v>7.8351745817172898</v>
      </c>
      <c r="K8" s="143">
        <f>[1]MercLab!AE48</f>
        <v>1205405.4156824083</v>
      </c>
      <c r="L8" s="144">
        <f>SUM(L11,L15)</f>
        <v>100.00000000000013</v>
      </c>
      <c r="M8" s="144">
        <f>[1]MercLab!AF48</f>
        <v>7.7110989804849011</v>
      </c>
      <c r="N8" s="143">
        <f>[1]MercLab!AG48</f>
        <v>69361.06249098586</v>
      </c>
      <c r="O8" s="144">
        <f>SUM(O11,O15)</f>
        <v>99.999999999999588</v>
      </c>
      <c r="P8" s="144">
        <f>[1]MercLab!AH48</f>
        <v>9.8362058078139611</v>
      </c>
      <c r="Q8" s="144">
        <f>IF(ISNUMBER(N8/H8*100),N8/H8*100,0)</f>
        <v>5.4410798902063524</v>
      </c>
      <c r="R8" s="144">
        <f>[1]MercLab!AI48</f>
        <v>4.824612704699458</v>
      </c>
      <c r="S8" s="59" t="s">
        <v>75</v>
      </c>
      <c r="T8" s="145">
        <f>H8</f>
        <v>1274766.4781734229</v>
      </c>
      <c r="U8" s="146">
        <f t="shared" ref="U8:AD8" si="0">I8</f>
        <v>99.999999999997982</v>
      </c>
      <c r="V8" s="146">
        <f t="shared" si="0"/>
        <v>7.8351745817172898</v>
      </c>
      <c r="W8" s="145">
        <f t="shared" si="0"/>
        <v>1205405.4156824083</v>
      </c>
      <c r="X8" s="146">
        <f t="shared" si="0"/>
        <v>100.00000000000013</v>
      </c>
      <c r="Y8" s="146">
        <f t="shared" si="0"/>
        <v>7.7110989804849011</v>
      </c>
      <c r="Z8" s="145">
        <f t="shared" si="0"/>
        <v>69361.06249098586</v>
      </c>
      <c r="AA8" s="146">
        <f t="shared" si="0"/>
        <v>99.999999999999588</v>
      </c>
      <c r="AB8" s="146">
        <f t="shared" si="0"/>
        <v>9.8362058078139611</v>
      </c>
      <c r="AC8" s="146">
        <f t="shared" si="0"/>
        <v>5.4410798902063524</v>
      </c>
      <c r="AD8" s="146">
        <f t="shared" si="0"/>
        <v>4.824612704699458</v>
      </c>
      <c r="AE8" s="145"/>
    </row>
    <row r="9" spans="1:31" ht="12" customHeight="1">
      <c r="A9" s="146"/>
      <c r="B9" s="147"/>
      <c r="C9" s="144"/>
      <c r="D9" s="144"/>
      <c r="E9" s="147"/>
      <c r="F9" s="144"/>
      <c r="G9" s="144"/>
      <c r="H9" s="147"/>
      <c r="I9" s="144"/>
      <c r="J9" s="144"/>
      <c r="K9" s="147"/>
      <c r="L9" s="144"/>
      <c r="M9" s="144"/>
      <c r="N9" s="147"/>
      <c r="O9" s="144"/>
      <c r="P9" s="144"/>
      <c r="Q9" s="144"/>
      <c r="R9" s="144"/>
      <c r="T9" s="148"/>
      <c r="U9" s="149"/>
      <c r="V9" s="149"/>
      <c r="W9" s="148"/>
      <c r="X9" s="149"/>
      <c r="Y9" s="149"/>
      <c r="Z9" s="148"/>
      <c r="AA9" s="149"/>
      <c r="AB9" s="149"/>
      <c r="AC9" s="149"/>
      <c r="AD9" s="149"/>
      <c r="AE9" s="25"/>
    </row>
    <row r="10" spans="1:31">
      <c r="A10" s="142" t="s">
        <v>38</v>
      </c>
      <c r="B10" s="176"/>
      <c r="C10" s="144"/>
      <c r="D10" s="144"/>
      <c r="E10" s="176"/>
      <c r="F10" s="144"/>
      <c r="G10" s="144"/>
      <c r="H10" s="176"/>
      <c r="I10" s="144"/>
      <c r="J10" s="144"/>
      <c r="K10" s="176"/>
      <c r="L10" s="144"/>
      <c r="M10" s="144"/>
      <c r="N10" s="176"/>
      <c r="O10" s="144"/>
      <c r="P10" s="144"/>
      <c r="Q10" s="144"/>
      <c r="R10" s="144"/>
      <c r="S10" s="57" t="s">
        <v>21</v>
      </c>
      <c r="T10" s="145"/>
      <c r="U10" s="146"/>
      <c r="V10" s="146"/>
      <c r="W10" s="145"/>
      <c r="X10" s="146"/>
      <c r="Y10" s="146"/>
      <c r="Z10" s="145"/>
      <c r="AA10" s="146"/>
      <c r="AB10" s="146"/>
      <c r="AC10" s="144"/>
      <c r="AD10" s="146"/>
      <c r="AE10" s="9"/>
    </row>
    <row r="11" spans="1:31">
      <c r="A11" s="150" t="s">
        <v>71</v>
      </c>
      <c r="B11" s="151">
        <f>SUM(B12:B14)</f>
        <v>1986534.0527999811</v>
      </c>
      <c r="C11" s="152">
        <f>IF(ISNUMBER(B11/B$8*100),B11/B$8*100,0)</f>
        <v>47.813265441732796</v>
      </c>
      <c r="D11" s="152">
        <f>AVERAGE(D12:D14)</f>
        <v>7.7926190088731495</v>
      </c>
      <c r="E11" s="151">
        <f>SUM(E12:E14)</f>
        <v>1641501.6965686297</v>
      </c>
      <c r="F11" s="152">
        <f>IF(ISNUMBER(E11/E$8*100),E11/E$8*100,0)</f>
        <v>49.315852735391374</v>
      </c>
      <c r="G11" s="152">
        <f>AVERAGE(G12:G14)</f>
        <v>8.2965158704168651</v>
      </c>
      <c r="H11" s="151">
        <f>SUM(H12:H14)</f>
        <v>738440.7179936053</v>
      </c>
      <c r="I11" s="152">
        <f>IF(ISNUMBER(H11/H$8*100),H11/H$8*100,0)</f>
        <v>57.927528738573066</v>
      </c>
      <c r="J11" s="152">
        <f>AVERAGE(J12:J14)</f>
        <v>9.1086603929827277</v>
      </c>
      <c r="K11" s="151">
        <f>SUM(K12:K14)</f>
        <v>690020.25707141939</v>
      </c>
      <c r="L11" s="152">
        <f>IF(ISNUMBER(K11/K$8*100),K11/K$8*100,0)</f>
        <v>57.243832497698108</v>
      </c>
      <c r="M11" s="152">
        <f>AVERAGE(M12:M14)</f>
        <v>9.0200990634182769</v>
      </c>
      <c r="N11" s="151">
        <f>SUM(N12:N14)</f>
        <v>48420.460922182567</v>
      </c>
      <c r="O11" s="152">
        <f>IF(ISNUMBER(N11/N$8*100),N11/N$8*100,0)</f>
        <v>69.809283743995806</v>
      </c>
      <c r="P11" s="152">
        <f>AVERAGE(P12:P14)</f>
        <v>10.33623537761415</v>
      </c>
      <c r="Q11" s="153">
        <f t="shared" ref="Q11:Q15" si="1">IF(ISNUMBER(N11/H11*100),N11/H11*100,0)</f>
        <v>6.5571222905671185</v>
      </c>
      <c r="R11" s="152">
        <f>AVERAGE(R12:R14)</f>
        <v>4.2232011052659022</v>
      </c>
      <c r="S11" s="154" t="s">
        <v>57</v>
      </c>
      <c r="T11" s="155">
        <f>[1]MercLab!AC79</f>
        <v>146233.33290562805</v>
      </c>
      <c r="U11" s="156">
        <f>IF(ISNUMBER(T11/T$8*100),T11/T$8*100,0)</f>
        <v>11.471382046001215</v>
      </c>
      <c r="V11" s="156">
        <f>[1]MercLab!AD79</f>
        <v>4.8094761038488434</v>
      </c>
      <c r="W11" s="155">
        <f>[1]MercLab!AE79</f>
        <v>143528.29061527536</v>
      </c>
      <c r="X11" s="156">
        <f>IF(ISNUMBER(W11/W$8*100),W11/W$8*100,0)</f>
        <v>11.907055397956762</v>
      </c>
      <c r="Y11" s="156">
        <f>[1]MercLab!AF79</f>
        <v>4.815259420803252</v>
      </c>
      <c r="Z11" s="155">
        <f>[1]MercLab!AG79</f>
        <v>2705.0422903526705</v>
      </c>
      <c r="AA11" s="156">
        <f>IF(ISNUMBER(Z11/Z$8*100),Z11/Z$8*100,0)</f>
        <v>3.8999435608475816</v>
      </c>
      <c r="AB11" s="156">
        <f>[1]MercLab!AH79</f>
        <v>4.442780503908577</v>
      </c>
      <c r="AC11" s="156">
        <f t="shared" ref="AC11:AC35" si="2">IF(ISNUMBER(Z11/T11*100),Z11/T11*100,0)</f>
        <v>1.8498123762920555</v>
      </c>
      <c r="AD11" s="156">
        <f>[1]MercLab!AI79</f>
        <v>2.0990198048809705</v>
      </c>
      <c r="AE11" s="9"/>
    </row>
    <row r="12" spans="1:31">
      <c r="A12" s="157" t="s">
        <v>54</v>
      </c>
      <c r="B12" s="151">
        <f>[1]MercLab!Y49</f>
        <v>555634.38809129479</v>
      </c>
      <c r="C12" s="152">
        <f>IF(ISNUMBER(B12/B$8*100),B12/B$8*100,0)</f>
        <v>13.373389924486123</v>
      </c>
      <c r="D12" s="152">
        <f>[1]MercLab!Z49</f>
        <v>8.4978205320907723</v>
      </c>
      <c r="E12" s="151">
        <f>[1]MercLab!AA49</f>
        <v>466117.33899240027</v>
      </c>
      <c r="F12" s="152">
        <f>IF(ISNUMBER(E12/E$8*100),E12/E$8*100,0)</f>
        <v>14.003624909565024</v>
      </c>
      <c r="G12" s="152">
        <f>[1]MercLab!AB49</f>
        <v>8.971795557934195</v>
      </c>
      <c r="H12" s="151">
        <f>[1]MercLab!AC49</f>
        <v>223839.53943963311</v>
      </c>
      <c r="I12" s="152">
        <f>IF(ISNUMBER(H12/H$8*100),H12/H$8*100,0)</f>
        <v>17.55925836396063</v>
      </c>
      <c r="J12" s="152">
        <f>[1]MercLab!AD49</f>
        <v>9.6614093959731573</v>
      </c>
      <c r="K12" s="151">
        <f>[1]MercLab!AE49</f>
        <v>207301.4053686898</v>
      </c>
      <c r="L12" s="152">
        <f>IF(ISNUMBER(K12/K$8*100),K12/K$8*100,0)</f>
        <v>17.197650074546214</v>
      </c>
      <c r="M12" s="152">
        <f>[1]MercLab!AF49</f>
        <v>9.5440194292653366</v>
      </c>
      <c r="N12" s="151">
        <f>[1]MercLab!AG49</f>
        <v>16538.134070943481</v>
      </c>
      <c r="O12" s="152">
        <f>IF(ISNUMBER(N12/N$8*100),N12/N$8*100,0)</f>
        <v>23.843542006140364</v>
      </c>
      <c r="P12" s="152">
        <f>[1]MercLab!AH49</f>
        <v>11.032624113475178</v>
      </c>
      <c r="Q12" s="153">
        <f t="shared" si="1"/>
        <v>7.3883881785789782</v>
      </c>
      <c r="R12" s="152">
        <f>[1]MercLab!AI49</f>
        <v>4.0262248108131997</v>
      </c>
      <c r="S12" s="154" t="s">
        <v>76</v>
      </c>
      <c r="T12" s="155">
        <f>[1]MercLab!AC80</f>
        <v>524.71784163118878</v>
      </c>
      <c r="U12" s="156">
        <f t="shared" ref="U12:U21" si="3">IF(ISNUMBER(T12/T$8*100),T12/T$8*100,0)</f>
        <v>4.1161879498356611E-2</v>
      </c>
      <c r="V12" s="156">
        <f>[1]MercLab!AD80</f>
        <v>7.2603454832464358</v>
      </c>
      <c r="W12" s="155">
        <f>[1]MercLab!AE80</f>
        <v>524.71784163118878</v>
      </c>
      <c r="X12" s="156">
        <f t="shared" ref="X12:X21" si="4">IF(ISNUMBER(W12/W$8*100),W12/W$8*100,0)</f>
        <v>4.3530403531008996E-2</v>
      </c>
      <c r="Y12" s="156">
        <f>[1]MercLab!AF80</f>
        <v>7.2603454832464358</v>
      </c>
      <c r="Z12" s="155">
        <f>[1]MercLab!AG80</f>
        <v>0</v>
      </c>
      <c r="AA12" s="156">
        <f t="shared" ref="AA12:AA21" si="5">IF(ISNUMBER(Z12/Z$8*100),Z12/Z$8*100,0)</f>
        <v>0</v>
      </c>
      <c r="AB12" s="156">
        <f>[1]MercLab!AH80</f>
        <v>0</v>
      </c>
      <c r="AC12" s="156">
        <f t="shared" si="2"/>
        <v>0</v>
      </c>
      <c r="AD12" s="156">
        <f>[1]MercLab!AI80</f>
        <v>0</v>
      </c>
      <c r="AE12" s="9"/>
    </row>
    <row r="13" spans="1:31">
      <c r="A13" s="157" t="s">
        <v>55</v>
      </c>
      <c r="B13" s="151">
        <f>[1]MercLab!Y50</f>
        <v>324753.54837763251</v>
      </c>
      <c r="C13" s="152">
        <f>IF(ISNUMBER(B13/B$8*100),B13/B$8*100,0)</f>
        <v>7.8163913625535928</v>
      </c>
      <c r="D13" s="152">
        <f>[1]MercLab!Z50</f>
        <v>7.8863376087952233</v>
      </c>
      <c r="E13" s="151">
        <f>[1]MercLab!AA50</f>
        <v>263812.2178030737</v>
      </c>
      <c r="F13" s="152">
        <f>IF(ISNUMBER(E13/E$8*100),E13/E$8*100,0)</f>
        <v>7.9257453770346658</v>
      </c>
      <c r="G13" s="152">
        <f>[1]MercLab!AB50</f>
        <v>8.4610458247839126</v>
      </c>
      <c r="H13" s="151">
        <f>[1]MercLab!AC50</f>
        <v>121759.48513987781</v>
      </c>
      <c r="I13" s="152">
        <f>IF(ISNUMBER(H13/H$8*100),H13/H$8*100,0)</f>
        <v>9.5515129417541296</v>
      </c>
      <c r="J13" s="152">
        <f>[1]MercLab!AD50</f>
        <v>9.3261187093347466</v>
      </c>
      <c r="K13" s="151">
        <f>[1]MercLab!AE50</f>
        <v>114661.46760706512</v>
      </c>
      <c r="L13" s="152">
        <f>IF(ISNUMBER(K13/K$8*100),K13/K$8*100,0)</f>
        <v>9.5122741374239297</v>
      </c>
      <c r="M13" s="152">
        <f>[1]MercLab!AF50</f>
        <v>9.2474313863476389</v>
      </c>
      <c r="N13" s="151">
        <f>[1]MercLab!AG50</f>
        <v>7098.017532812848</v>
      </c>
      <c r="O13" s="152">
        <f>IF(ISNUMBER(N13/N$8*100),N13/N$8*100,0)</f>
        <v>10.233432531018833</v>
      </c>
      <c r="P13" s="152">
        <f>[1]MercLab!AH50</f>
        <v>10.638497652582162</v>
      </c>
      <c r="Q13" s="153">
        <f t="shared" si="1"/>
        <v>5.8295397066262353</v>
      </c>
      <c r="R13" s="152">
        <f>[1]MercLab!AI50</f>
        <v>3.8312939714229066</v>
      </c>
      <c r="S13" s="154" t="s">
        <v>58</v>
      </c>
      <c r="T13" s="155">
        <f>[1]MercLab!AC81</f>
        <v>261563.6657866289</v>
      </c>
      <c r="U13" s="156">
        <f t="shared" si="3"/>
        <v>20.518555379759917</v>
      </c>
      <c r="V13" s="156">
        <f>[1]MercLab!AD81</f>
        <v>6.844615057649639</v>
      </c>
      <c r="W13" s="155">
        <f>[1]MercLab!AE81</f>
        <v>250608.08506804545</v>
      </c>
      <c r="X13" s="156">
        <f t="shared" si="4"/>
        <v>20.790356655745597</v>
      </c>
      <c r="Y13" s="156">
        <f>[1]MercLab!AF81</f>
        <v>6.7655021238192763</v>
      </c>
      <c r="Z13" s="155">
        <f>[1]MercLab!AG81</f>
        <v>10955.580718583589</v>
      </c>
      <c r="AA13" s="156">
        <f t="shared" si="5"/>
        <v>15.795001294865363</v>
      </c>
      <c r="AB13" s="156">
        <f>[1]MercLab!AH81</f>
        <v>8.4766091741270611</v>
      </c>
      <c r="AC13" s="156">
        <f t="shared" si="2"/>
        <v>4.1884948682133194</v>
      </c>
      <c r="AD13" s="156">
        <f>[1]MercLab!AI81</f>
        <v>5.2370961337510176</v>
      </c>
      <c r="AE13" s="9"/>
    </row>
    <row r="14" spans="1:31">
      <c r="A14" s="157" t="s">
        <v>103</v>
      </c>
      <c r="B14" s="151">
        <f>[1]MercLab!Y51</f>
        <v>1106146.1163310539</v>
      </c>
      <c r="C14" s="152">
        <f>IF(ISNUMBER(B14/B$8*100),B14/B$8*100,0)</f>
        <v>26.623484154693077</v>
      </c>
      <c r="D14" s="152">
        <f>[1]MercLab!Z51</f>
        <v>6.9936988857334548</v>
      </c>
      <c r="E14" s="151">
        <f>[1]MercLab!AA51</f>
        <v>911572.1397731558</v>
      </c>
      <c r="F14" s="152">
        <f>IF(ISNUMBER(E14/E$8*100),E14/E$8*100,0)</f>
        <v>27.386482448791689</v>
      </c>
      <c r="G14" s="152">
        <f>[1]MercLab!AB51</f>
        <v>7.4567062285324859</v>
      </c>
      <c r="H14" s="151">
        <f>[1]MercLab!AC51</f>
        <v>392841.69341409439</v>
      </c>
      <c r="I14" s="152">
        <f>IF(ISNUMBER(H14/H$8*100),H14/H$8*100,0)</f>
        <v>30.81675743285831</v>
      </c>
      <c r="J14" s="152">
        <f>[1]MercLab!AD51</f>
        <v>8.3384530736402827</v>
      </c>
      <c r="K14" s="151">
        <f>[1]MercLab!AE51</f>
        <v>368057.38409566443</v>
      </c>
      <c r="L14" s="152">
        <f>IF(ISNUMBER(K14/K$8*100),K14/K$8*100,0)</f>
        <v>30.533908285727961</v>
      </c>
      <c r="M14" s="152">
        <f>[1]MercLab!AF51</f>
        <v>8.2688463746418552</v>
      </c>
      <c r="N14" s="151">
        <f>[1]MercLab!AG51</f>
        <v>24784.309318426243</v>
      </c>
      <c r="O14" s="152">
        <f>IF(ISNUMBER(N14/N$8*100),N14/N$8*100,0)</f>
        <v>35.732309206836618</v>
      </c>
      <c r="P14" s="152">
        <f>[1]MercLab!AH51</f>
        <v>9.3375843667851104</v>
      </c>
      <c r="Q14" s="153">
        <f t="shared" si="1"/>
        <v>6.3089813871413867</v>
      </c>
      <c r="R14" s="152">
        <f>[1]MercLab!AI51</f>
        <v>4.8120845335616007</v>
      </c>
      <c r="S14" s="154" t="s">
        <v>59</v>
      </c>
      <c r="T14" s="155">
        <f>[1]MercLab!AC82</f>
        <v>1813.7627591594642</v>
      </c>
      <c r="U14" s="156">
        <f t="shared" si="3"/>
        <v>0.14228196224286929</v>
      </c>
      <c r="V14" s="156">
        <f>[1]MercLab!AD82</f>
        <v>13.35828138058516</v>
      </c>
      <c r="W14" s="155">
        <f>[1]MercLab!AE82</f>
        <v>1813.7627591594642</v>
      </c>
      <c r="X14" s="156">
        <f t="shared" si="4"/>
        <v>0.15046910653978193</v>
      </c>
      <c r="Y14" s="156">
        <f>[1]MercLab!AF82</f>
        <v>13.35828138058516</v>
      </c>
      <c r="Z14" s="155">
        <f>[1]MercLab!AG82</f>
        <v>0</v>
      </c>
      <c r="AA14" s="156">
        <f t="shared" si="5"/>
        <v>0</v>
      </c>
      <c r="AB14" s="156">
        <f>[1]MercLab!AH82</f>
        <v>0</v>
      </c>
      <c r="AC14" s="156">
        <f t="shared" si="2"/>
        <v>0</v>
      </c>
      <c r="AD14" s="156">
        <f>[1]MercLab!AI82</f>
        <v>2</v>
      </c>
      <c r="AE14" s="9"/>
    </row>
    <row r="15" spans="1:31">
      <c r="A15" s="150" t="s">
        <v>56</v>
      </c>
      <c r="B15" s="151">
        <f>[1]MercLab!Y52</f>
        <v>2168241.8957713833</v>
      </c>
      <c r="C15" s="152">
        <f>IF(ISNUMBER(B15/B$8*100),B15/B$8*100,0)</f>
        <v>52.186734558252958</v>
      </c>
      <c r="D15" s="152">
        <f>[1]MercLab!Z52</f>
        <v>4.9900208261020351</v>
      </c>
      <c r="E15" s="151">
        <f>[1]MercLab!AA52</f>
        <v>1687046.0330549045</v>
      </c>
      <c r="F15" s="152">
        <f>IF(ISNUMBER(E15/E$8*100),E15/E$8*100,0)</f>
        <v>50.684147264591907</v>
      </c>
      <c r="G15" s="152">
        <f>[1]MercLab!AB52</f>
        <v>5.49345695675136</v>
      </c>
      <c r="H15" s="151">
        <f>[1]MercLab!AC52</f>
        <v>536325.76017979183</v>
      </c>
      <c r="I15" s="152">
        <f>IF(ISNUMBER(H15/H$8*100),H15/H$8*100,0)</f>
        <v>42.072471261424916</v>
      </c>
      <c r="J15" s="152">
        <f>[1]MercLab!AD52</f>
        <v>6.1822744521973281</v>
      </c>
      <c r="K15" s="151">
        <f>[1]MercLab!AE52</f>
        <v>515385.15861099045</v>
      </c>
      <c r="L15" s="152">
        <f>IF(ISNUMBER(K15/K$8*100),K15/K$8*100,0)</f>
        <v>42.75616750230202</v>
      </c>
      <c r="M15" s="152">
        <f>[1]MercLab!AF52</f>
        <v>6.0459578826089757</v>
      </c>
      <c r="N15" s="151">
        <f>[1]MercLab!AG52</f>
        <v>20940.601568803013</v>
      </c>
      <c r="O15" s="152">
        <f>IF(ISNUMBER(N15/N$8*100),N15/N$8*100,0)</f>
        <v>30.190716256003785</v>
      </c>
      <c r="P15" s="152">
        <f>[1]MercLab!AH52</f>
        <v>9.1608391608391582</v>
      </c>
      <c r="Q15" s="153">
        <f t="shared" si="1"/>
        <v>3.9044556729445774</v>
      </c>
      <c r="R15" s="152">
        <f>[1]MercLab!AI52</f>
        <v>5.8171115618027152</v>
      </c>
      <c r="S15" s="154" t="s">
        <v>77</v>
      </c>
      <c r="T15" s="155">
        <f>[1]MercLab!AC83</f>
        <v>2768.0368294069895</v>
      </c>
      <c r="U15" s="156">
        <f t="shared" si="3"/>
        <v>0.2171406980652042</v>
      </c>
      <c r="V15" s="156">
        <f>[1]MercLab!AD83</f>
        <v>10.670052392331732</v>
      </c>
      <c r="W15" s="155">
        <f>[1]MercLab!AE83</f>
        <v>2263.3484582297833</v>
      </c>
      <c r="X15" s="156">
        <f t="shared" si="4"/>
        <v>0.18776657453031675</v>
      </c>
      <c r="Y15" s="156">
        <f>[1]MercLab!AF83</f>
        <v>11.319858005461439</v>
      </c>
      <c r="Z15" s="155">
        <f>[1]MercLab!AG83</f>
        <v>504.68837117720608</v>
      </c>
      <c r="AA15" s="156">
        <f t="shared" si="5"/>
        <v>0.72762491382365324</v>
      </c>
      <c r="AB15" s="156">
        <f>[1]MercLab!AH83</f>
        <v>6</v>
      </c>
      <c r="AC15" s="156">
        <f t="shared" si="2"/>
        <v>18.232718792449305</v>
      </c>
      <c r="AD15" s="156">
        <f>[1]MercLab!AI83</f>
        <v>5.7119047066813575</v>
      </c>
      <c r="AE15" s="9"/>
    </row>
    <row r="16" spans="1:31">
      <c r="A16" s="54"/>
      <c r="B16" s="183"/>
      <c r="C16" s="152"/>
      <c r="D16" s="152"/>
      <c r="E16" s="183"/>
      <c r="F16" s="152"/>
      <c r="G16" s="152"/>
      <c r="H16" s="183"/>
      <c r="I16" s="152"/>
      <c r="J16" s="152"/>
      <c r="K16" s="183"/>
      <c r="L16" s="152"/>
      <c r="M16" s="152"/>
      <c r="N16" s="183"/>
      <c r="O16" s="152"/>
      <c r="P16" s="152"/>
      <c r="Q16" s="152"/>
      <c r="R16" s="152"/>
      <c r="S16" s="154" t="s">
        <v>91</v>
      </c>
      <c r="T16" s="155">
        <f>[1]MercLab!AC84</f>
        <v>427965.9724822393</v>
      </c>
      <c r="U16" s="156">
        <f t="shared" si="3"/>
        <v>33.572107504384626</v>
      </c>
      <c r="V16" s="156">
        <f>[1]MercLab!AD84</f>
        <v>7.4577865429755015</v>
      </c>
      <c r="W16" s="155">
        <f>[1]MercLab!AE84</f>
        <v>408218.56480599364</v>
      </c>
      <c r="X16" s="156">
        <f t="shared" si="4"/>
        <v>33.865665401452631</v>
      </c>
      <c r="Y16" s="156">
        <f>[1]MercLab!AF84</f>
        <v>7.3525816715560133</v>
      </c>
      <c r="Z16" s="155">
        <f>[1]MercLab!AG84</f>
        <v>19747.407676247938</v>
      </c>
      <c r="AA16" s="156">
        <f t="shared" si="5"/>
        <v>28.470451528643043</v>
      </c>
      <c r="AB16" s="156">
        <f>[1]MercLab!AH84</f>
        <v>9.460445628124619</v>
      </c>
      <c r="AC16" s="156">
        <f t="shared" si="2"/>
        <v>4.6142471471998769</v>
      </c>
      <c r="AD16" s="156">
        <f>[1]MercLab!AI84</f>
        <v>4.1441477443124644</v>
      </c>
      <c r="AE16" s="9"/>
    </row>
    <row r="17" spans="1:31">
      <c r="A17" s="142" t="s">
        <v>73</v>
      </c>
      <c r="B17" s="176"/>
      <c r="C17" s="144"/>
      <c r="D17" s="144"/>
      <c r="E17" s="176"/>
      <c r="F17" s="144"/>
      <c r="G17" s="144"/>
      <c r="H17" s="176"/>
      <c r="I17" s="144"/>
      <c r="J17" s="144"/>
      <c r="K17" s="176"/>
      <c r="L17" s="144"/>
      <c r="M17" s="144"/>
      <c r="N17" s="176"/>
      <c r="O17" s="144"/>
      <c r="P17" s="144"/>
      <c r="Q17" s="144"/>
      <c r="R17" s="144"/>
      <c r="S17" s="154" t="s">
        <v>61</v>
      </c>
      <c r="T17" s="155">
        <f>[1]MercLab!AC85</f>
        <v>10112.927373679349</v>
      </c>
      <c r="U17" s="156">
        <f t="shared" si="3"/>
        <v>0.79331607371491908</v>
      </c>
      <c r="V17" s="156">
        <f>[1]MercLab!AD85</f>
        <v>12.196790369901938</v>
      </c>
      <c r="W17" s="155">
        <f>[1]MercLab!AE85</f>
        <v>9169.1403918827891</v>
      </c>
      <c r="X17" s="156">
        <f t="shared" si="4"/>
        <v>0.76066859104759565</v>
      </c>
      <c r="Y17" s="156">
        <f>[1]MercLab!AF85</f>
        <v>12.166130454580731</v>
      </c>
      <c r="Z17" s="155">
        <f>[1]MercLab!AG85</f>
        <v>943.78698179656112</v>
      </c>
      <c r="AA17" s="156">
        <f t="shared" si="5"/>
        <v>1.3606870308816497</v>
      </c>
      <c r="AB17" s="156">
        <f>[1]MercLab!AH85</f>
        <v>12.494659564334107</v>
      </c>
      <c r="AC17" s="156">
        <f t="shared" si="2"/>
        <v>9.3324805659430599</v>
      </c>
      <c r="AD17" s="156">
        <f>[1]MercLab!AI85</f>
        <v>3.8642643424635783</v>
      </c>
      <c r="AE17" s="9"/>
    </row>
    <row r="18" spans="1:31">
      <c r="A18" s="150" t="s">
        <v>40</v>
      </c>
      <c r="B18" s="151">
        <f>[1]MercLab!Y54</f>
        <v>933531.12118385325</v>
      </c>
      <c r="C18" s="152">
        <f>IF(ISNUMBER(B18/B$8*100),B18/B$8*100,0)</f>
        <v>22.468867942318731</v>
      </c>
      <c r="D18" s="152">
        <f>[1]MercLab!Z54</f>
        <v>0</v>
      </c>
      <c r="E18" s="151">
        <f>[1]MercLab!AA54</f>
        <v>402752.75868552178</v>
      </c>
      <c r="F18" s="152">
        <f>IF(ISNUMBER(E18/E$8*100),E18/E$8*100,0)</f>
        <v>12.099954436615713</v>
      </c>
      <c r="G18" s="152">
        <f>[1]MercLab!AB54</f>
        <v>0</v>
      </c>
      <c r="H18" s="151">
        <f>[1]MercLab!AC54</f>
        <v>133387.56959285683</v>
      </c>
      <c r="I18" s="152">
        <f>IF(ISNUMBER(H18/H$8*100),H18/H$8*100,0)</f>
        <v>10.463686634118599</v>
      </c>
      <c r="J18" s="152">
        <f>[1]MercLab!AD54</f>
        <v>0</v>
      </c>
      <c r="K18" s="151">
        <f>[1]MercLab!AE54</f>
        <v>130807.29040872752</v>
      </c>
      <c r="L18" s="152">
        <f>IF(ISNUMBER(K18/K$8*100),K18/K$8*100,0)</f>
        <v>10.851725793406565</v>
      </c>
      <c r="M18" s="152">
        <f>[1]MercLab!AF54</f>
        <v>0</v>
      </c>
      <c r="N18" s="151">
        <f>[1]MercLab!AG54</f>
        <v>2580.2791841292883</v>
      </c>
      <c r="O18" s="152">
        <f>IF(ISNUMBER(N18/N$8*100),N18/N$8*100,0)</f>
        <v>3.72006871213171</v>
      </c>
      <c r="P18" s="152">
        <f>[1]MercLab!AH54</f>
        <v>0</v>
      </c>
      <c r="Q18" s="153">
        <f t="shared" ref="Q18:Q22" si="6">IF(ISNUMBER(N18/H18*100),N18/H18*100,0)</f>
        <v>1.9344225192835864</v>
      </c>
      <c r="R18" s="152">
        <f>[1]MercLab!AI54</f>
        <v>2.4007443537614805</v>
      </c>
      <c r="S18" s="154" t="s">
        <v>60</v>
      </c>
      <c r="T18" s="155">
        <f>[1]MercLab!AC86</f>
        <v>36673.577105891265</v>
      </c>
      <c r="U18" s="156">
        <f t="shared" si="3"/>
        <v>2.8768859029333593</v>
      </c>
      <c r="V18" s="156">
        <f>[1]MercLab!AD86</f>
        <v>11.671651640980784</v>
      </c>
      <c r="W18" s="155">
        <f>[1]MercLab!AE86</f>
        <v>35153.12885370366</v>
      </c>
      <c r="X18" s="156">
        <f t="shared" si="4"/>
        <v>2.9162909338517156</v>
      </c>
      <c r="Y18" s="156">
        <f>[1]MercLab!AF86</f>
        <v>11.609916946464208</v>
      </c>
      <c r="Z18" s="155">
        <f>[1]MercLab!AG86</f>
        <v>1520.4482521875982</v>
      </c>
      <c r="AA18" s="156">
        <f t="shared" si="5"/>
        <v>2.192077510902021</v>
      </c>
      <c r="AB18" s="156">
        <f>[1]MercLab!AH86</f>
        <v>13.06741976925815</v>
      </c>
      <c r="AC18" s="156">
        <f t="shared" si="2"/>
        <v>4.1458956888701008</v>
      </c>
      <c r="AD18" s="156">
        <f>[1]MercLab!AI86</f>
        <v>4.3731935939984723</v>
      </c>
    </row>
    <row r="19" spans="1:31">
      <c r="A19" s="150" t="s">
        <v>41</v>
      </c>
      <c r="B19" s="151">
        <f>[1]MercLab!Y55</f>
        <v>2067406.7049075933</v>
      </c>
      <c r="C19" s="152">
        <f>IF(ISNUMBER(B19/B$8*100),B19/B$8*100,0)</f>
        <v>49.7597639559405</v>
      </c>
      <c r="D19" s="152">
        <f>[1]MercLab!Z55</f>
        <v>3.9688447282172343</v>
      </c>
      <c r="E19" s="151">
        <f>[1]MercLab!AA55</f>
        <v>1772191.431920171</v>
      </c>
      <c r="F19" s="152">
        <f>IF(ISNUMBER(E19/E$8*100),E19/E$8*100,0)</f>
        <v>53.242181752349794</v>
      </c>
      <c r="G19" s="152">
        <f>[1]MercLab!AB55</f>
        <v>4.4429746584012042</v>
      </c>
      <c r="H19" s="151">
        <f>[1]MercLab!AC55</f>
        <v>608799.92696831794</v>
      </c>
      <c r="I19" s="152">
        <f>IF(ISNUMBER(H19/H$8*100),H19/H$8*100,0)</f>
        <v>47.75776092266328</v>
      </c>
      <c r="J19" s="152">
        <f>[1]MercLab!AD55</f>
        <v>4.6710997075014271</v>
      </c>
      <c r="K19" s="151">
        <f>[1]MercLab!AE55</f>
        <v>590333.29803556507</v>
      </c>
      <c r="L19" s="152">
        <f>IF(ISNUMBER(K19/K$8*100),K19/K$8*100,0)</f>
        <v>48.973838208729433</v>
      </c>
      <c r="M19" s="152">
        <f>[1]MercLab!AF55</f>
        <v>4.6512716219488759</v>
      </c>
      <c r="N19" s="151">
        <f>[1]MercLab!AG55</f>
        <v>18466.628932751843</v>
      </c>
      <c r="O19" s="152">
        <f>IF(ISNUMBER(N19/N$8*100),N19/N$8*100,0)</f>
        <v>26.623912998956378</v>
      </c>
      <c r="P19" s="152">
        <f>[1]MercLab!AH55</f>
        <v>5.3049554686471652</v>
      </c>
      <c r="Q19" s="153">
        <f t="shared" si="6"/>
        <v>3.0332836971107011</v>
      </c>
      <c r="R19" s="152">
        <f>[1]MercLab!AI55</f>
        <v>3.2914557551280148</v>
      </c>
      <c r="S19" s="154" t="s">
        <v>62</v>
      </c>
      <c r="T19" s="155">
        <f>[1]MercLab!AC87</f>
        <v>368153.63723058673</v>
      </c>
      <c r="U19" s="156">
        <f t="shared" si="3"/>
        <v>28.880084590716866</v>
      </c>
      <c r="V19" s="156">
        <f>[1]MercLab!AD87</f>
        <v>9.1812932554876046</v>
      </c>
      <c r="W19" s="155">
        <f>[1]MercLab!AE87</f>
        <v>351926.00090581976</v>
      </c>
      <c r="X19" s="156">
        <f t="shared" si="4"/>
        <v>29.19565453475138</v>
      </c>
      <c r="Y19" s="156">
        <f>[1]MercLab!AF87</f>
        <v>9.1796623944771039</v>
      </c>
      <c r="Z19" s="155">
        <f>[1]MercLab!AG87</f>
        <v>16227.636324768853</v>
      </c>
      <c r="AA19" s="156">
        <f t="shared" si="5"/>
        <v>23.395887753129202</v>
      </c>
      <c r="AB19" s="156">
        <f>[1]MercLab!AH87</f>
        <v>9.2156344875933449</v>
      </c>
      <c r="AC19" s="156">
        <f t="shared" si="2"/>
        <v>4.407843542397206</v>
      </c>
      <c r="AD19" s="156">
        <f>[1]MercLab!AI87</f>
        <v>4.6037016314827586</v>
      </c>
    </row>
    <row r="20" spans="1:31">
      <c r="A20" s="150" t="s">
        <v>42</v>
      </c>
      <c r="B20" s="151">
        <f>[1]MercLab!Y56</f>
        <v>932877.58380106709</v>
      </c>
      <c r="C20" s="152">
        <f>IF(ISNUMBER(B20/B$8*100),B20/B$8*100,0)</f>
        <v>22.45313815590243</v>
      </c>
      <c r="D20" s="152">
        <f>[1]MercLab!Z56</f>
        <v>9.5481644815369755</v>
      </c>
      <c r="E20" s="151">
        <f>[1]MercLab!AA56</f>
        <v>932643.00033906801</v>
      </c>
      <c r="F20" s="152">
        <f>IF(ISNUMBER(E20/E$8*100),E20/E$8*100,0)</f>
        <v>28.019517101663915</v>
      </c>
      <c r="G20" s="152">
        <f>[1]MercLab!AB56</f>
        <v>9.5485538843241873</v>
      </c>
      <c r="H20" s="151">
        <f>[1]MercLab!AC56</f>
        <v>394189.74061932001</v>
      </c>
      <c r="I20" s="152">
        <f>IF(ISNUMBER(H20/H$8*100),H20/H$8*100,0)</f>
        <v>30.922505993736472</v>
      </c>
      <c r="J20" s="152">
        <f>[1]MercLab!AD56</f>
        <v>10.212002628042747</v>
      </c>
      <c r="K20" s="151">
        <f>[1]MercLab!AE56</f>
        <v>357630.05219029926</v>
      </c>
      <c r="L20" s="152">
        <f>IF(ISNUMBER(K20/K$8*100),K20/K$8*100,0)</f>
        <v>29.668860578980933</v>
      </c>
      <c r="M20" s="152">
        <f>[1]MercLab!AF56</f>
        <v>10.176282628429757</v>
      </c>
      <c r="N20" s="151">
        <f>[1]MercLab!AG56</f>
        <v>36559.688429019996</v>
      </c>
      <c r="O20" s="152">
        <f>IF(ISNUMBER(N20/N$8*100),N20/N$8*100,0)</f>
        <v>52.709239328292121</v>
      </c>
      <c r="P20" s="152">
        <f>[1]MercLab!AH56</f>
        <v>10.561418771198019</v>
      </c>
      <c r="Q20" s="153">
        <f t="shared" si="6"/>
        <v>9.2746423008321521</v>
      </c>
      <c r="R20" s="152">
        <f>[1]MercLab!AI56</f>
        <v>5.7964404530279729</v>
      </c>
      <c r="S20" s="154" t="s">
        <v>63</v>
      </c>
      <c r="T20" s="155">
        <f>[1]MercLab!AC88</f>
        <v>2628.079348050258</v>
      </c>
      <c r="U20" s="156">
        <f t="shared" si="3"/>
        <v>0.20616162983952629</v>
      </c>
      <c r="V20" s="156">
        <f>[1]MercLab!AD88</f>
        <v>8.3847020520756903</v>
      </c>
      <c r="W20" s="155">
        <f>[1]MercLab!AE88</f>
        <v>2200.3759826519331</v>
      </c>
      <c r="X20" s="156">
        <f t="shared" si="4"/>
        <v>0.18254240059194099</v>
      </c>
      <c r="Y20" s="156">
        <f>[1]MercLab!AF88</f>
        <v>7.5047406301493416</v>
      </c>
      <c r="Z20" s="155">
        <f>[1]MercLab!AG88</f>
        <v>427.70336539832488</v>
      </c>
      <c r="AA20" s="156">
        <f t="shared" si="5"/>
        <v>0.61663323778223422</v>
      </c>
      <c r="AB20" s="156">
        <f>[1]MercLab!AH88</f>
        <v>12</v>
      </c>
      <c r="AC20" s="156">
        <f t="shared" si="2"/>
        <v>16.274370319740655</v>
      </c>
      <c r="AD20" s="156">
        <f>[1]MercLab!AI88</f>
        <v>1.3631541132774148</v>
      </c>
    </row>
    <row r="21" spans="1:31">
      <c r="A21" s="150" t="s">
        <v>43</v>
      </c>
      <c r="B21" s="151">
        <f>[1]MercLab!Y57</f>
        <v>214449.25383258596</v>
      </c>
      <c r="C21" s="152">
        <f>IF(ISNUMBER(B21/B$8*100),B21/B$8*100,0)</f>
        <v>5.1615118718085053</v>
      </c>
      <c r="D21" s="152">
        <f>[1]MercLab!Z57</f>
        <v>14.717528711788635</v>
      </c>
      <c r="E21" s="151">
        <f>[1]MercLab!AA57</f>
        <v>214449.25383258596</v>
      </c>
      <c r="F21" s="152">
        <f>IF(ISNUMBER(E21/E$8*100),E21/E$8*100,0)</f>
        <v>6.4427273169011992</v>
      </c>
      <c r="G21" s="152">
        <f>[1]MercLab!AB57</f>
        <v>14.717528711788635</v>
      </c>
      <c r="H21" s="151">
        <f>[1]MercLab!AC57</f>
        <v>134441.03123759956</v>
      </c>
      <c r="I21" s="152">
        <f>IF(ISNUMBER(H21/H$8*100),H21/H$8*100,0)</f>
        <v>10.546326212643772</v>
      </c>
      <c r="J21" s="152">
        <f>[1]MercLab!AD57</f>
        <v>15.207155121143721</v>
      </c>
      <c r="K21" s="151">
        <f>[1]MercLab!AE57</f>
        <v>123071.49032140982</v>
      </c>
      <c r="L21" s="152">
        <f>IF(ISNUMBER(K21/K$8*100),K21/K$8*100,0)</f>
        <v>10.209966598809094</v>
      </c>
      <c r="M21" s="152">
        <f>[1]MercLab!AF57</f>
        <v>15.238919754816557</v>
      </c>
      <c r="N21" s="151">
        <f>[1]MercLab!AG57</f>
        <v>11369.540916190103</v>
      </c>
      <c r="O21" s="152">
        <f>IF(ISNUMBER(N21/N$8*100),N21/N$8*100,0)</f>
        <v>16.391820580412368</v>
      </c>
      <c r="P21" s="152">
        <f>[1]MercLab!AH57</f>
        <v>14.863968938284035</v>
      </c>
      <c r="Q21" s="153">
        <f t="shared" si="6"/>
        <v>8.4568980254968071</v>
      </c>
      <c r="R21" s="152">
        <f>[1]MercLab!AI57</f>
        <v>5.1252349852392083</v>
      </c>
      <c r="S21" s="154" t="s">
        <v>105</v>
      </c>
      <c r="T21" s="155">
        <f>[1]MercLab!AC89</f>
        <v>16328.768510472861</v>
      </c>
      <c r="U21" s="156">
        <f t="shared" si="3"/>
        <v>1.2809223328393367</v>
      </c>
      <c r="V21" s="156">
        <f>[1]MercLab!AD89</f>
        <v>11.903337099815097</v>
      </c>
      <c r="W21" s="155">
        <f>[1]MercLab!AE89</f>
        <v>0</v>
      </c>
      <c r="X21" s="156">
        <f t="shared" si="4"/>
        <v>0</v>
      </c>
      <c r="Y21" s="156">
        <f>[1]MercLab!AF89</f>
        <v>0</v>
      </c>
      <c r="Z21" s="155">
        <f>[1]MercLab!AG89</f>
        <v>16328.768510472861</v>
      </c>
      <c r="AA21" s="156">
        <f t="shared" si="5"/>
        <v>23.541693169124887</v>
      </c>
      <c r="AB21" s="156">
        <f>[1]MercLab!AH89</f>
        <v>11.903337099815097</v>
      </c>
      <c r="AC21" s="156">
        <f t="shared" si="2"/>
        <v>100</v>
      </c>
      <c r="AD21" s="156">
        <f>[1]MercLab!AI89</f>
        <v>6.1644876045037407</v>
      </c>
    </row>
    <row r="22" spans="1:31">
      <c r="A22" s="150" t="s">
        <v>49</v>
      </c>
      <c r="B22" s="151">
        <f>[1]MercLab!Y58</f>
        <v>6511.2848462267584</v>
      </c>
      <c r="C22" s="152">
        <f>IF(ISNUMBER(B22/B$8*100),B22/B$8*100,0)</f>
        <v>0.15671807401467125</v>
      </c>
      <c r="D22" s="152">
        <f>[1]MercLab!Z58</f>
        <v>0</v>
      </c>
      <c r="E22" s="151">
        <f>[1]MercLab!AA58</f>
        <v>6511.2848462267584</v>
      </c>
      <c r="F22" s="152">
        <f>IF(ISNUMBER(E22/E$8*100),E22/E$8*100,0)</f>
        <v>0.19561939245384083</v>
      </c>
      <c r="G22" s="152">
        <f>[1]MercLab!AB58</f>
        <v>0</v>
      </c>
      <c r="H22" s="151">
        <f>[1]MercLab!AC58</f>
        <v>3948.2097552699452</v>
      </c>
      <c r="I22" s="152">
        <f>IF(ISNUMBER(H22/H$8*100),H22/H$8*100,0)</f>
        <v>0.30972023683327665</v>
      </c>
      <c r="J22" s="152">
        <f>[1]MercLab!AD58</f>
        <v>0</v>
      </c>
      <c r="K22" s="151">
        <f>[1]MercLab!AE58</f>
        <v>3563.2847263755393</v>
      </c>
      <c r="L22" s="152">
        <f>IF(ISNUMBER(K22/K$8*100),K22/K$8*100,0)</f>
        <v>0.29560882007140149</v>
      </c>
      <c r="M22" s="152">
        <f>[1]MercLab!AF58</f>
        <v>0</v>
      </c>
      <c r="N22" s="151">
        <f>[1]MercLab!AG58</f>
        <v>384.92502889440584</v>
      </c>
      <c r="O22" s="152">
        <f>IF(ISNUMBER(N22/N$8*100),N22/N$8*100,0)</f>
        <v>0.55495838020709465</v>
      </c>
      <c r="P22" s="152">
        <f>[1]MercLab!AH58</f>
        <v>0</v>
      </c>
      <c r="Q22" s="153">
        <f t="shared" si="6"/>
        <v>9.7493561070462409</v>
      </c>
      <c r="R22" s="152">
        <f>[1]MercLab!AI58</f>
        <v>1.8533333333333333</v>
      </c>
      <c r="S22" s="154"/>
      <c r="T22" s="148"/>
      <c r="U22" s="149"/>
      <c r="V22" s="149"/>
      <c r="W22" s="148"/>
      <c r="X22" s="149"/>
      <c r="Y22" s="149"/>
      <c r="Z22" s="148"/>
      <c r="AA22" s="149"/>
      <c r="AB22" s="149"/>
      <c r="AC22" s="149"/>
      <c r="AD22" s="149"/>
    </row>
    <row r="23" spans="1:31">
      <c r="A23" s="150"/>
      <c r="B23" s="158"/>
      <c r="C23" s="152"/>
      <c r="D23" s="152"/>
      <c r="E23" s="158"/>
      <c r="F23" s="152"/>
      <c r="G23" s="152"/>
      <c r="H23" s="158"/>
      <c r="I23" s="152"/>
      <c r="J23" s="152"/>
      <c r="K23" s="158"/>
      <c r="L23" s="152"/>
      <c r="M23" s="152"/>
      <c r="N23" s="158"/>
      <c r="O23" s="152"/>
      <c r="P23" s="152"/>
      <c r="Q23" s="152"/>
      <c r="R23" s="152"/>
      <c r="S23" s="49" t="s">
        <v>18</v>
      </c>
      <c r="T23" s="176"/>
      <c r="U23" s="146"/>
      <c r="V23" s="146"/>
      <c r="W23" s="176"/>
      <c r="X23" s="146"/>
      <c r="Y23" s="146"/>
      <c r="Z23" s="176"/>
      <c r="AA23" s="146"/>
      <c r="AB23" s="146"/>
      <c r="AC23" s="146"/>
      <c r="AD23" s="146"/>
    </row>
    <row r="24" spans="1:31">
      <c r="A24" s="142" t="s">
        <v>19</v>
      </c>
      <c r="B24" s="176"/>
      <c r="C24" s="144"/>
      <c r="D24" s="144"/>
      <c r="E24" s="176"/>
      <c r="F24" s="144"/>
      <c r="G24" s="144"/>
      <c r="H24" s="176"/>
      <c r="I24" s="144"/>
      <c r="J24" s="144"/>
      <c r="K24" s="176"/>
      <c r="L24" s="144"/>
      <c r="M24" s="144"/>
      <c r="N24" s="176"/>
      <c r="O24" s="144"/>
      <c r="P24" s="144"/>
      <c r="Q24" s="144"/>
      <c r="R24" s="144"/>
      <c r="S24" s="154" t="s">
        <v>78</v>
      </c>
      <c r="T24" s="159">
        <f>[1]MercLab!AC91</f>
        <v>151404.75469728178</v>
      </c>
      <c r="U24" s="156">
        <f t="shared" ref="U24:U35" si="7">IF(ISNUMBER(T24/T$8*100),T24/T$8*100,0)</f>
        <v>11.87705805648619</v>
      </c>
      <c r="V24" s="156">
        <f>[1]MercLab!AD91</f>
        <v>12.764996873360531</v>
      </c>
      <c r="W24" s="159">
        <f>[1]MercLab!AE91</f>
        <v>144405.12529230051</v>
      </c>
      <c r="X24" s="156">
        <f t="shared" ref="X24:X35" si="8">IF(ISNUMBER(W24/W$8*100),W24/W$8*100,0)</f>
        <v>11.979797287583065</v>
      </c>
      <c r="Y24" s="156">
        <f>[1]MercLab!AF91</f>
        <v>12.775034731329765</v>
      </c>
      <c r="Z24" s="159">
        <f>[1]MercLab!AG91</f>
        <v>6999.6294049813878</v>
      </c>
      <c r="AA24" s="156">
        <f t="shared" ref="AA24:AA35" si="9">IF(ISNUMBER(Z24/Z$8*100),Z24/Z$8*100,0)</f>
        <v>10.091583308561711</v>
      </c>
      <c r="AB24" s="156">
        <f>[1]MercLab!AH91</f>
        <v>12.56158804178413</v>
      </c>
      <c r="AC24" s="156">
        <f t="shared" si="2"/>
        <v>4.6231239031934139</v>
      </c>
      <c r="AD24" s="156">
        <f>[1]MercLab!AI91</f>
        <v>5.7208163132584131</v>
      </c>
    </row>
    <row r="25" spans="1:31" ht="12" customHeight="1">
      <c r="A25" s="150" t="s">
        <v>44</v>
      </c>
      <c r="B25" s="151">
        <f>[1]MercLab!Y60</f>
        <v>219584.12344860946</v>
      </c>
      <c r="C25" s="152">
        <f t="shared" ref="C25:C33" si="10">IF(ISNUMBER(B25/B$8*100),B25/B$8*100,0)</f>
        <v>5.2851014390820046</v>
      </c>
      <c r="D25" s="152">
        <f>[1]MercLab!Z60</f>
        <v>3.347406098234055</v>
      </c>
      <c r="E25" s="151">
        <f>[1]MercLab!AA60</f>
        <v>219584.12344860946</v>
      </c>
      <c r="F25" s="152">
        <f t="shared" ref="F25:F33" si="11">IF(ISNUMBER(E25/E$8*100),E25/E$8*100,0)</f>
        <v>6.5969948844148973</v>
      </c>
      <c r="G25" s="152">
        <f>[1]MercLab!AB60</f>
        <v>3.347406098234055</v>
      </c>
      <c r="H25" s="151">
        <f>[1]MercLab!AC60</f>
        <v>7994.6027205633291</v>
      </c>
      <c r="I25" s="152">
        <f t="shared" ref="I25:I33" si="12">IF(ISNUMBER(H25/H$8*100),H25/H$8*100,0)</f>
        <v>0.62714252825494521</v>
      </c>
      <c r="J25" s="152">
        <f>[1]MercLab!AD60</f>
        <v>3.6711217849682876</v>
      </c>
      <c r="K25" s="151">
        <f>[1]MercLab!AE60</f>
        <v>7994.6027205633291</v>
      </c>
      <c r="L25" s="152">
        <f t="shared" ref="L25:L33" si="13">IF(ISNUMBER(K25/K$8*100),K25/K$8*100,0)</f>
        <v>0.66322936802448296</v>
      </c>
      <c r="M25" s="152">
        <f>[1]MercLab!AF60</f>
        <v>3.6711217849682876</v>
      </c>
      <c r="N25" s="151">
        <f>[1]MercLab!AG60</f>
        <v>0</v>
      </c>
      <c r="O25" s="152">
        <f t="shared" ref="O25:O33" si="14">IF(ISNUMBER(N25/N$8*100),N25/N$8*100,0)</f>
        <v>0</v>
      </c>
      <c r="P25" s="152">
        <f>[1]MercLab!AH60</f>
        <v>0</v>
      </c>
      <c r="Q25" s="153">
        <f t="shared" ref="Q25:Q33" si="15">IF(ISNUMBER(N25/H25*100),N25/H25*100,0)</f>
        <v>0</v>
      </c>
      <c r="R25" s="152">
        <f>[1]MercLab!AI60</f>
        <v>0</v>
      </c>
      <c r="S25" s="154" t="s">
        <v>64</v>
      </c>
      <c r="T25" s="159">
        <f>[1]MercLab!AC92</f>
        <v>41253.233301464104</v>
      </c>
      <c r="U25" s="156">
        <f t="shared" si="7"/>
        <v>3.2361404231914461</v>
      </c>
      <c r="V25" s="156">
        <f>[1]MercLab!AD92</f>
        <v>11.15688911247063</v>
      </c>
      <c r="W25" s="159">
        <f>[1]MercLab!AE92</f>
        <v>39292.138840409847</v>
      </c>
      <c r="X25" s="156">
        <f t="shared" si="8"/>
        <v>3.2596617145747304</v>
      </c>
      <c r="Y25" s="156">
        <f>[1]MercLab!AF92</f>
        <v>11.115286005573619</v>
      </c>
      <c r="Z25" s="159">
        <f>[1]MercLab!AG92</f>
        <v>1961.0944610542404</v>
      </c>
      <c r="AA25" s="156">
        <f t="shared" si="9"/>
        <v>2.8273708484628584</v>
      </c>
      <c r="AB25" s="156">
        <f>[1]MercLab!AH92</f>
        <v>11.965831558497104</v>
      </c>
      <c r="AC25" s="156">
        <f t="shared" si="2"/>
        <v>4.7537957733476368</v>
      </c>
      <c r="AD25" s="156">
        <f>[1]MercLab!AI92</f>
        <v>4.0302899037130766</v>
      </c>
    </row>
    <row r="26" spans="1:31">
      <c r="A26" s="150" t="s">
        <v>45</v>
      </c>
      <c r="B26" s="151">
        <f>[1]MercLab!Y61</f>
        <v>314577.51252427715</v>
      </c>
      <c r="C26" s="152">
        <f t="shared" si="10"/>
        <v>7.571467545257188</v>
      </c>
      <c r="D26" s="152">
        <f>[1]MercLab!Z61</f>
        <v>5.312867197108976</v>
      </c>
      <c r="E26" s="151">
        <f>[1]MercLab!AA61</f>
        <v>314577.51252427715</v>
      </c>
      <c r="F26" s="152">
        <f t="shared" si="11"/>
        <v>9.4508938455211489</v>
      </c>
      <c r="G26" s="152">
        <f>[1]MercLab!AB61</f>
        <v>5.312867197108976</v>
      </c>
      <c r="H26" s="151">
        <f>[1]MercLab!AC61</f>
        <v>31187.448436017792</v>
      </c>
      <c r="I26" s="152">
        <f t="shared" si="12"/>
        <v>2.4465224784311408</v>
      </c>
      <c r="J26" s="152">
        <f>[1]MercLab!AD61</f>
        <v>5.6170743989669285</v>
      </c>
      <c r="K26" s="151">
        <f>[1]MercLab!AE61</f>
        <v>31187.448436017792</v>
      </c>
      <c r="L26" s="152">
        <f t="shared" si="13"/>
        <v>2.5872995118710205</v>
      </c>
      <c r="M26" s="152">
        <f>[1]MercLab!AF61</f>
        <v>5.6170743989669285</v>
      </c>
      <c r="N26" s="151">
        <f>[1]MercLab!AG61</f>
        <v>0</v>
      </c>
      <c r="O26" s="152">
        <f t="shared" si="14"/>
        <v>0</v>
      </c>
      <c r="P26" s="152">
        <f>[1]MercLab!AH61</f>
        <v>0</v>
      </c>
      <c r="Q26" s="153">
        <f t="shared" si="15"/>
        <v>0</v>
      </c>
      <c r="R26" s="152">
        <f>[1]MercLab!AI61</f>
        <v>0</v>
      </c>
      <c r="S26" s="154" t="s">
        <v>102</v>
      </c>
      <c r="T26" s="159">
        <f>[1]MercLab!AC93</f>
        <v>51826.902842489719</v>
      </c>
      <c r="U26" s="156">
        <f t="shared" si="7"/>
        <v>4.0655997572787639</v>
      </c>
      <c r="V26" s="156">
        <f>[1]MercLab!AD93</f>
        <v>11.815557045616352</v>
      </c>
      <c r="W26" s="159">
        <f>[1]MercLab!AE93</f>
        <v>47986.608785410477</v>
      </c>
      <c r="X26" s="156">
        <f t="shared" si="8"/>
        <v>3.9809518159700761</v>
      </c>
      <c r="Y26" s="156">
        <f>[1]MercLab!AF93</f>
        <v>11.862207045889305</v>
      </c>
      <c r="Z26" s="159">
        <f>[1]MercLab!AG93</f>
        <v>3840.2940570792371</v>
      </c>
      <c r="AA26" s="156">
        <f t="shared" si="9"/>
        <v>5.5366713241717145</v>
      </c>
      <c r="AB26" s="156">
        <f>[1]MercLab!AH93</f>
        <v>11.237958819747256</v>
      </c>
      <c r="AC26" s="156">
        <f t="shared" si="2"/>
        <v>7.4098467136855692</v>
      </c>
      <c r="AD26" s="156">
        <f>[1]MercLab!AI93</f>
        <v>6.0721570125193773</v>
      </c>
    </row>
    <row r="27" spans="1:31">
      <c r="A27" s="150" t="s">
        <v>46</v>
      </c>
      <c r="B27" s="151">
        <f>[1]MercLab!Y62</f>
        <v>411753.5562253127</v>
      </c>
      <c r="C27" s="152">
        <f t="shared" si="10"/>
        <v>9.9103672814616406</v>
      </c>
      <c r="D27" s="152">
        <f>[1]MercLab!Z62</f>
        <v>7.4915408305072528</v>
      </c>
      <c r="E27" s="151">
        <f>[1]MercLab!AA62</f>
        <v>411753.5562253127</v>
      </c>
      <c r="F27" s="152">
        <f t="shared" si="11"/>
        <v>12.370366588428464</v>
      </c>
      <c r="G27" s="152">
        <f>[1]MercLab!AB62</f>
        <v>7.4915408305072528</v>
      </c>
      <c r="H27" s="151">
        <f>[1]MercLab!AC62</f>
        <v>83309.76132049266</v>
      </c>
      <c r="I27" s="152">
        <f t="shared" si="12"/>
        <v>6.5352958951246416</v>
      </c>
      <c r="J27" s="152">
        <f>[1]MercLab!AD62</f>
        <v>6.9607561034508292</v>
      </c>
      <c r="K27" s="151">
        <f>[1]MercLab!AE62</f>
        <v>79644.197324958295</v>
      </c>
      <c r="L27" s="152">
        <f t="shared" si="13"/>
        <v>6.6072539818372942</v>
      </c>
      <c r="M27" s="152">
        <f>[1]MercLab!AF62</f>
        <v>6.9026935066940407</v>
      </c>
      <c r="N27" s="151">
        <f>[1]MercLab!AG62</f>
        <v>3665.5639955343486</v>
      </c>
      <c r="O27" s="152">
        <f t="shared" si="14"/>
        <v>5.2847575626609293</v>
      </c>
      <c r="P27" s="152">
        <f>[1]MercLab!AH62</f>
        <v>8.1938303770284779</v>
      </c>
      <c r="Q27" s="153">
        <f t="shared" si="15"/>
        <v>4.3999213746789207</v>
      </c>
      <c r="R27" s="152">
        <f>[1]MercLab!AI62</f>
        <v>4.0532687450479123</v>
      </c>
      <c r="S27" s="154" t="s">
        <v>66</v>
      </c>
      <c r="T27" s="159">
        <f>[1]MercLab!AC94</f>
        <v>332582.25935250346</v>
      </c>
      <c r="U27" s="156">
        <f t="shared" si="7"/>
        <v>26.089661522089223</v>
      </c>
      <c r="V27" s="156">
        <f>[1]MercLab!AD94</f>
        <v>7.3449685328431249</v>
      </c>
      <c r="W27" s="159">
        <f>[1]MercLab!AE94</f>
        <v>320154.55853945744</v>
      </c>
      <c r="X27" s="156">
        <f t="shared" si="8"/>
        <v>26.559907096336584</v>
      </c>
      <c r="Y27" s="156">
        <f>[1]MercLab!AF94</f>
        <v>7.2390235197917443</v>
      </c>
      <c r="Z27" s="159">
        <f>[1]MercLab!AG94</f>
        <v>12427.700813047557</v>
      </c>
      <c r="AA27" s="156">
        <f t="shared" si="9"/>
        <v>17.917402598414142</v>
      </c>
      <c r="AB27" s="156">
        <f>[1]MercLab!AH94</f>
        <v>9.8562319841190522</v>
      </c>
      <c r="AC27" s="156">
        <f t="shared" si="2"/>
        <v>3.7367299257761832</v>
      </c>
      <c r="AD27" s="156">
        <f>[1]MercLab!AI94</f>
        <v>3.6771561243947897</v>
      </c>
    </row>
    <row r="28" spans="1:31">
      <c r="A28" s="150" t="s">
        <v>47</v>
      </c>
      <c r="B28" s="151">
        <f>[1]MercLab!Y63</f>
        <v>479924.23466963618</v>
      </c>
      <c r="C28" s="152">
        <f t="shared" si="10"/>
        <v>11.551145972975789</v>
      </c>
      <c r="D28" s="152">
        <f>[1]MercLab!Z63</f>
        <v>8.85087656480564</v>
      </c>
      <c r="E28" s="151">
        <f>[1]MercLab!AA63</f>
        <v>479924.23466963618</v>
      </c>
      <c r="F28" s="152">
        <f t="shared" si="11"/>
        <v>14.418427303845101</v>
      </c>
      <c r="G28" s="152">
        <f>[1]MercLab!AB63</f>
        <v>8.85087656480564</v>
      </c>
      <c r="H28" s="151">
        <f>[1]MercLab!AC63</f>
        <v>198025.0146047702</v>
      </c>
      <c r="I28" s="152">
        <f t="shared" si="12"/>
        <v>15.534218854618354</v>
      </c>
      <c r="J28" s="152">
        <f>[1]MercLab!AD63</f>
        <v>9.2325869077853451</v>
      </c>
      <c r="K28" s="151">
        <f>[1]MercLab!AE63</f>
        <v>171341.34276494593</v>
      </c>
      <c r="L28" s="152">
        <f t="shared" si="13"/>
        <v>14.214416206844863</v>
      </c>
      <c r="M28" s="152">
        <f>[1]MercLab!AF63</f>
        <v>9.078476177187353</v>
      </c>
      <c r="N28" s="151">
        <f>[1]MercLab!AG63</f>
        <v>26683.671839824317</v>
      </c>
      <c r="O28" s="152">
        <f t="shared" si="14"/>
        <v>38.470679198854718</v>
      </c>
      <c r="P28" s="152">
        <f>[1]MercLab!AH63</f>
        <v>10.208604892003274</v>
      </c>
      <c r="Q28" s="153">
        <f t="shared" si="15"/>
        <v>13.474899569168642</v>
      </c>
      <c r="R28" s="152">
        <f>[1]MercLab!AI63</f>
        <v>4.7046795600398248</v>
      </c>
      <c r="S28" s="154" t="s">
        <v>67</v>
      </c>
      <c r="T28" s="159">
        <f>[1]MercLab!AC95</f>
        <v>138376.34377575803</v>
      </c>
      <c r="U28" s="156">
        <f t="shared" si="7"/>
        <v>10.85503471773384</v>
      </c>
      <c r="V28" s="156">
        <f>[1]MercLab!AD95</f>
        <v>4.7357883199036799</v>
      </c>
      <c r="W28" s="159">
        <f>[1]MercLab!AE95</f>
        <v>136268.43965127651</v>
      </c>
      <c r="X28" s="156">
        <f t="shared" si="8"/>
        <v>11.30478077154911</v>
      </c>
      <c r="Y28" s="156">
        <f>[1]MercLab!AF95</f>
        <v>4.7277277053123026</v>
      </c>
      <c r="Z28" s="159">
        <f>[1]MercLab!AG95</f>
        <v>2107.9041244815062</v>
      </c>
      <c r="AA28" s="156">
        <f t="shared" si="9"/>
        <v>3.0390309040543442</v>
      </c>
      <c r="AB28" s="156">
        <f>[1]MercLab!AH95</f>
        <v>5.3814794254832163</v>
      </c>
      <c r="AC28" s="156">
        <f t="shared" si="2"/>
        <v>1.5233124874996062</v>
      </c>
      <c r="AD28" s="156">
        <f>[1]MercLab!AI95</f>
        <v>3.5235433136794692</v>
      </c>
    </row>
    <row r="29" spans="1:31">
      <c r="A29" s="150" t="s">
        <v>48</v>
      </c>
      <c r="B29" s="151">
        <f>[1]MercLab!Y64</f>
        <v>299343.12333977636</v>
      </c>
      <c r="C29" s="152">
        <f t="shared" si="10"/>
        <v>7.204795807164138</v>
      </c>
      <c r="D29" s="152">
        <f>[1]MercLab!Z64</f>
        <v>8.181863288917798</v>
      </c>
      <c r="E29" s="151">
        <f>[1]MercLab!AA64</f>
        <v>299343.12333977636</v>
      </c>
      <c r="F29" s="152">
        <f t="shared" si="11"/>
        <v>8.9932050748625638</v>
      </c>
      <c r="G29" s="152">
        <f>[1]MercLab!AB64</f>
        <v>8.181863288917798</v>
      </c>
      <c r="H29" s="151">
        <f>[1]MercLab!AC64</f>
        <v>157817.26465755413</v>
      </c>
      <c r="I29" s="152">
        <f t="shared" si="12"/>
        <v>12.380092147048458</v>
      </c>
      <c r="J29" s="152">
        <f>[1]MercLab!AD64</f>
        <v>9.1109461870793673</v>
      </c>
      <c r="K29" s="151">
        <f>[1]MercLab!AE64</f>
        <v>141176.84097415232</v>
      </c>
      <c r="L29" s="152">
        <f t="shared" si="13"/>
        <v>11.711979980961742</v>
      </c>
      <c r="M29" s="152">
        <f>[1]MercLab!AF64</f>
        <v>9.0104247911514221</v>
      </c>
      <c r="N29" s="151">
        <f>[1]MercLab!AG64</f>
        <v>16640.423683401903</v>
      </c>
      <c r="O29" s="152">
        <f t="shared" si="14"/>
        <v>23.991016120268469</v>
      </c>
      <c r="P29" s="152">
        <f>[1]MercLab!AH64</f>
        <v>9.9379248009834456</v>
      </c>
      <c r="Q29" s="153">
        <f t="shared" si="15"/>
        <v>10.544108541932829</v>
      </c>
      <c r="R29" s="152">
        <f>[1]MercLab!AI64</f>
        <v>4.6779064603313669</v>
      </c>
      <c r="S29" s="154" t="s">
        <v>68</v>
      </c>
      <c r="T29" s="159">
        <f>[1]MercLab!AC96</f>
        <v>281.50015439903791</v>
      </c>
      <c r="U29" s="156">
        <f t="shared" si="7"/>
        <v>2.2082487986536295E-2</v>
      </c>
      <c r="V29" s="156">
        <f>[1]MercLab!AD96</f>
        <v>12</v>
      </c>
      <c r="W29" s="159">
        <f>[1]MercLab!AE96</f>
        <v>281.50015439903791</v>
      </c>
      <c r="X29" s="156">
        <f t="shared" si="8"/>
        <v>2.3353151623238234E-2</v>
      </c>
      <c r="Y29" s="156">
        <f>[1]MercLab!AF96</f>
        <v>12</v>
      </c>
      <c r="Z29" s="159">
        <f>[1]MercLab!AG96</f>
        <v>0</v>
      </c>
      <c r="AA29" s="156">
        <f t="shared" si="9"/>
        <v>0</v>
      </c>
      <c r="AB29" s="156">
        <f>[1]MercLab!AH96</f>
        <v>0</v>
      </c>
      <c r="AC29" s="156">
        <f t="shared" si="2"/>
        <v>0</v>
      </c>
      <c r="AD29" s="156">
        <f>[1]MercLab!AI96</f>
        <v>4</v>
      </c>
    </row>
    <row r="30" spans="1:31">
      <c r="A30" s="150" t="s">
        <v>50</v>
      </c>
      <c r="B30" s="151">
        <f>[1]MercLab!Y65</f>
        <v>331128.73305921996</v>
      </c>
      <c r="C30" s="152">
        <f t="shared" si="10"/>
        <v>7.9698336843658844</v>
      </c>
      <c r="D30" s="152">
        <f>[1]MercLab!Z65</f>
        <v>7.5751858838160064</v>
      </c>
      <c r="E30" s="151">
        <f>[1]MercLab!AA65</f>
        <v>331128.73305921996</v>
      </c>
      <c r="F30" s="152">
        <f t="shared" si="11"/>
        <v>9.9481443547338273</v>
      </c>
      <c r="G30" s="152">
        <f>[1]MercLab!AB65</f>
        <v>7.5751858838160064</v>
      </c>
      <c r="H30" s="151">
        <f>[1]MercLab!AC65</f>
        <v>196279.55070776551</v>
      </c>
      <c r="I30" s="152">
        <f t="shared" si="12"/>
        <v>15.397294647174043</v>
      </c>
      <c r="J30" s="152">
        <f>[1]MercLab!AD65</f>
        <v>8.3606838699018926</v>
      </c>
      <c r="K30" s="151">
        <f>[1]MercLab!AE65</f>
        <v>187357.81878904687</v>
      </c>
      <c r="L30" s="152">
        <f t="shared" si="13"/>
        <v>15.543137300654919</v>
      </c>
      <c r="M30" s="152">
        <f>[1]MercLab!AF65</f>
        <v>8.2668362362064762</v>
      </c>
      <c r="N30" s="151">
        <f>[1]MercLab!AG65</f>
        <v>8921.7319187187568</v>
      </c>
      <c r="O30" s="152">
        <f t="shared" si="14"/>
        <v>12.862738254446754</v>
      </c>
      <c r="P30" s="152">
        <f>[1]MercLab!AH65</f>
        <v>10.320411540524216</v>
      </c>
      <c r="Q30" s="153">
        <f t="shared" si="15"/>
        <v>4.545421001091472</v>
      </c>
      <c r="R30" s="152">
        <f>[1]MercLab!AI65</f>
        <v>5.6183171031482102</v>
      </c>
      <c r="S30" s="154" t="s">
        <v>80</v>
      </c>
      <c r="T30" s="159">
        <f>[1]MercLab!AC97</f>
        <v>81091.046743963801</v>
      </c>
      <c r="U30" s="156">
        <f t="shared" si="7"/>
        <v>6.36124718781097</v>
      </c>
      <c r="V30" s="156">
        <f>[1]MercLab!AD97</f>
        <v>7.0598281339924362</v>
      </c>
      <c r="W30" s="159">
        <f>[1]MercLab!AE97</f>
        <v>75398.451979041405</v>
      </c>
      <c r="X30" s="156">
        <f t="shared" si="8"/>
        <v>6.2550284740803637</v>
      </c>
      <c r="Y30" s="156">
        <f>[1]MercLab!AF97</f>
        <v>6.9809962024495853</v>
      </c>
      <c r="Z30" s="159">
        <f>[1]MercLab!AG97</f>
        <v>5692.5947649223381</v>
      </c>
      <c r="AA30" s="156">
        <f t="shared" si="9"/>
        <v>8.2071908365909838</v>
      </c>
      <c r="AB30" s="156">
        <f>[1]MercLab!AH97</f>
        <v>8.1238482801652925</v>
      </c>
      <c r="AC30" s="156">
        <f t="shared" si="2"/>
        <v>7.0200040491474835</v>
      </c>
      <c r="AD30" s="156">
        <f>[1]MercLab!AI97</f>
        <v>6.2240379311292422</v>
      </c>
    </row>
    <row r="31" spans="1:31">
      <c r="A31" s="150" t="s">
        <v>51</v>
      </c>
      <c r="B31" s="151">
        <f>[1]MercLab!Y66</f>
        <v>381011.03748710779</v>
      </c>
      <c r="C31" s="152">
        <f t="shared" si="10"/>
        <v>9.1704352341325546</v>
      </c>
      <c r="D31" s="152">
        <f>[1]MercLab!Z66</f>
        <v>6.9924852812773075</v>
      </c>
      <c r="E31" s="151">
        <f>[1]MercLab!AA66</f>
        <v>381011.03748710779</v>
      </c>
      <c r="F31" s="152">
        <f t="shared" si="11"/>
        <v>11.44676502896767</v>
      </c>
      <c r="G31" s="152">
        <f>[1]MercLab!AB66</f>
        <v>6.9924852812773075</v>
      </c>
      <c r="H31" s="151">
        <f>[1]MercLab!AC66</f>
        <v>220422.66171485532</v>
      </c>
      <c r="I31" s="152">
        <f t="shared" si="12"/>
        <v>17.291218861566925</v>
      </c>
      <c r="J31" s="152">
        <f>[1]MercLab!AD66</f>
        <v>7.6816308108019529</v>
      </c>
      <c r="K31" s="151">
        <f>[1]MercLab!AE66</f>
        <v>209811.11937484893</v>
      </c>
      <c r="L31" s="152">
        <f t="shared" si="13"/>
        <v>17.405855046376239</v>
      </c>
      <c r="M31" s="152">
        <f>[1]MercLab!AF66</f>
        <v>7.6036503628914796</v>
      </c>
      <c r="N31" s="151">
        <f>[1]MercLab!AG66</f>
        <v>10611.542340006512</v>
      </c>
      <c r="O31" s="152">
        <f t="shared" si="14"/>
        <v>15.298990469451912</v>
      </c>
      <c r="P31" s="152">
        <f>[1]MercLab!AH66</f>
        <v>9.2409734090715521</v>
      </c>
      <c r="Q31" s="153">
        <f t="shared" si="15"/>
        <v>4.8141793849372387</v>
      </c>
      <c r="R31" s="152">
        <f>[1]MercLab!AI66</f>
        <v>5.2847660569334076</v>
      </c>
      <c r="S31" s="154" t="s">
        <v>69</v>
      </c>
      <c r="T31" s="159">
        <f>[1]MercLab!AC98</f>
        <v>138893.4145165942</v>
      </c>
      <c r="U31" s="156">
        <f t="shared" si="7"/>
        <v>10.895596714749722</v>
      </c>
      <c r="V31" s="156">
        <f>[1]MercLab!AD98</f>
        <v>5.8882703650334038</v>
      </c>
      <c r="W31" s="159">
        <f>[1]MercLab!AE98</f>
        <v>137596.18888728571</v>
      </c>
      <c r="X31" s="156">
        <f t="shared" si="8"/>
        <v>11.414930370906728</v>
      </c>
      <c r="Y31" s="156">
        <f>[1]MercLab!AF98</f>
        <v>5.8895320190652196</v>
      </c>
      <c r="Z31" s="159">
        <f>[1]MercLab!AG98</f>
        <v>1297.2256293084934</v>
      </c>
      <c r="AA31" s="156">
        <f t="shared" si="9"/>
        <v>1.8702505162418472</v>
      </c>
      <c r="AB31" s="156">
        <f>[1]MercLab!AH98</f>
        <v>5.7760144369539415</v>
      </c>
      <c r="AC31" s="156">
        <f t="shared" si="2"/>
        <v>0.93397202007263502</v>
      </c>
      <c r="AD31" s="156">
        <f>[1]MercLab!AI98</f>
        <v>3.3779625610307376</v>
      </c>
    </row>
    <row r="32" spans="1:31">
      <c r="A32" s="150" t="s">
        <v>52</v>
      </c>
      <c r="B32" s="151">
        <f>[1]MercLab!Y67</f>
        <v>516863.10223130108</v>
      </c>
      <c r="C32" s="152">
        <f t="shared" si="10"/>
        <v>12.440215997903636</v>
      </c>
      <c r="D32" s="152">
        <f>[1]MercLab!Z67</f>
        <v>6.2670533510474593</v>
      </c>
      <c r="E32" s="151">
        <f>[1]MercLab!AA67</f>
        <v>516863.10223130108</v>
      </c>
      <c r="F32" s="152">
        <f t="shared" si="11"/>
        <v>15.528186591143548</v>
      </c>
      <c r="G32" s="152">
        <f>[1]MercLab!AB67</f>
        <v>6.2670533510474593</v>
      </c>
      <c r="H32" s="151">
        <f>[1]MercLab!AC67</f>
        <v>272333.88330309093</v>
      </c>
      <c r="I32" s="152">
        <f t="shared" si="12"/>
        <v>21.363433065270947</v>
      </c>
      <c r="J32" s="152">
        <f>[1]MercLab!AD67</f>
        <v>7.0531968518000223</v>
      </c>
      <c r="K32" s="151">
        <f>[1]MercLab!AE67</f>
        <v>269726.70960692817</v>
      </c>
      <c r="L32" s="152">
        <f t="shared" si="13"/>
        <v>22.376430875269428</v>
      </c>
      <c r="M32" s="152">
        <f>[1]MercLab!AF67</f>
        <v>7.0447550958069876</v>
      </c>
      <c r="N32" s="151">
        <f>[1]MercLab!AG67</f>
        <v>2607.1736961631068</v>
      </c>
      <c r="O32" s="152">
        <f t="shared" si="14"/>
        <v>3.7588433661925729</v>
      </c>
      <c r="P32" s="152">
        <f>[1]MercLab!AH67</f>
        <v>7.9612028401974122</v>
      </c>
      <c r="Q32" s="153">
        <f t="shared" si="15"/>
        <v>0.95734458912756093</v>
      </c>
      <c r="R32" s="152">
        <f>[1]MercLab!AI67</f>
        <v>4.0590208869529931</v>
      </c>
      <c r="S32" s="154" t="s">
        <v>70</v>
      </c>
      <c r="T32" s="159">
        <f>[1]MercLab!AC99</f>
        <v>22578.700323239271</v>
      </c>
      <c r="U32" s="156">
        <f t="shared" si="7"/>
        <v>1.7712028602753702</v>
      </c>
      <c r="V32" s="156">
        <f>[1]MercLab!AD99</f>
        <v>7.1762249062831263</v>
      </c>
      <c r="W32" s="159">
        <f>[1]MercLab!AE99</f>
        <v>19907.286122319878</v>
      </c>
      <c r="X32" s="156">
        <f t="shared" si="8"/>
        <v>1.651501301000037</v>
      </c>
      <c r="Y32" s="156">
        <f>[1]MercLab!AF99</f>
        <v>7.2552642237352671</v>
      </c>
      <c r="Z32" s="159">
        <f>[1]MercLab!AG99</f>
        <v>2671.4142009193993</v>
      </c>
      <c r="AA32" s="156">
        <f t="shared" si="9"/>
        <v>3.8514608989252084</v>
      </c>
      <c r="AB32" s="156">
        <f>[1]MercLab!AH99</f>
        <v>6.6191332386531174</v>
      </c>
      <c r="AC32" s="156">
        <f t="shared" si="2"/>
        <v>11.831567639745098</v>
      </c>
      <c r="AD32" s="156">
        <f>[1]MercLab!AI99</f>
        <v>3.9473795847887607</v>
      </c>
    </row>
    <row r="33" spans="1:30">
      <c r="A33" s="150" t="s">
        <v>104</v>
      </c>
      <c r="B33" s="151">
        <f>[1]MercLab!Y68</f>
        <v>374362.30663812463</v>
      </c>
      <c r="C33" s="152">
        <f t="shared" si="10"/>
        <v>9.0104090153597145</v>
      </c>
      <c r="D33" s="152">
        <f>[1]MercLab!Z68</f>
        <v>4.9037330170925024</v>
      </c>
      <c r="E33" s="151">
        <f>[1]MercLab!AA68</f>
        <v>374362.30663812463</v>
      </c>
      <c r="F33" s="152">
        <f t="shared" si="11"/>
        <v>11.247016328060983</v>
      </c>
      <c r="G33" s="152">
        <f>[1]MercLab!AB68</f>
        <v>4.9037330170925024</v>
      </c>
      <c r="H33" s="151">
        <f>[1]MercLab!AC68</f>
        <v>107396.2907082965</v>
      </c>
      <c r="I33" s="152">
        <f t="shared" si="12"/>
        <v>8.4247815225092548</v>
      </c>
      <c r="J33" s="152">
        <f>[1]MercLab!AD68</f>
        <v>5.0313273210795986</v>
      </c>
      <c r="K33" s="151">
        <f>[1]MercLab!AE68</f>
        <v>107165.33569095985</v>
      </c>
      <c r="L33" s="152">
        <f t="shared" si="13"/>
        <v>8.8903977281611137</v>
      </c>
      <c r="M33" s="152">
        <f>[1]MercLab!AF68</f>
        <v>5.0313273210795986</v>
      </c>
      <c r="N33" s="151">
        <f>[1]MercLab!AG68</f>
        <v>230.95501733664349</v>
      </c>
      <c r="O33" s="152">
        <f t="shared" si="14"/>
        <v>0.33297502812425683</v>
      </c>
      <c r="P33" s="152">
        <f>[1]MercLab!AH68</f>
        <v>0</v>
      </c>
      <c r="Q33" s="153">
        <f t="shared" si="15"/>
        <v>0.21504934277846705</v>
      </c>
      <c r="R33" s="152">
        <f>[1]MercLab!AI68</f>
        <v>1.6621270113705304</v>
      </c>
      <c r="S33" s="154" t="s">
        <v>79</v>
      </c>
      <c r="T33" s="159">
        <f>[1]MercLab!AC100</f>
        <v>293823.27735146735</v>
      </c>
      <c r="U33" s="156">
        <f t="shared" si="7"/>
        <v>23.049184488478115</v>
      </c>
      <c r="V33" s="156">
        <f>[1]MercLab!AD100</f>
        <v>6.2927705560253715</v>
      </c>
      <c r="W33" s="159">
        <f>[1]MercLab!AE100</f>
        <v>278605.09766570572</v>
      </c>
      <c r="X33" s="156">
        <f t="shared" si="8"/>
        <v>23.112978757274028</v>
      </c>
      <c r="Y33" s="156">
        <f>[1]MercLab!AF100</f>
        <v>6.2341483671916595</v>
      </c>
      <c r="Z33" s="159">
        <f>[1]MercLab!AG100</f>
        <v>15218.179685763322</v>
      </c>
      <c r="AA33" s="156">
        <f t="shared" si="9"/>
        <v>21.940522735996254</v>
      </c>
      <c r="AB33" s="156">
        <f>[1]MercLab!AH100</f>
        <v>7.2898321089927087</v>
      </c>
      <c r="AC33" s="156">
        <f t="shared" si="2"/>
        <v>5.1793648967979982</v>
      </c>
      <c r="AD33" s="156">
        <f>[1]MercLab!AI100</f>
        <v>3.4668823172377814</v>
      </c>
    </row>
    <row r="34" spans="1:30">
      <c r="A34" s="150"/>
      <c r="B34" s="158"/>
      <c r="C34" s="160"/>
      <c r="D34" s="160"/>
      <c r="E34" s="158"/>
      <c r="F34" s="160"/>
      <c r="G34" s="160"/>
      <c r="H34" s="158"/>
      <c r="I34" s="160"/>
      <c r="J34" s="160"/>
      <c r="K34" s="158"/>
      <c r="L34" s="160"/>
      <c r="M34" s="160"/>
      <c r="N34" s="158"/>
      <c r="O34" s="160"/>
      <c r="P34" s="160"/>
      <c r="Q34" s="160"/>
      <c r="R34" s="160"/>
      <c r="S34" s="154" t="s">
        <v>63</v>
      </c>
      <c r="T34" s="159">
        <f>[1]MercLab!AC101</f>
        <v>6326.2766037617857</v>
      </c>
      <c r="U34" s="156">
        <f t="shared" si="7"/>
        <v>0.49626945107832848</v>
      </c>
      <c r="V34" s="156">
        <f>[1]MercLab!AD101</f>
        <v>10.908786427174491</v>
      </c>
      <c r="W34" s="159">
        <f>[1]MercLab!AE101</f>
        <v>5510.0197648064996</v>
      </c>
      <c r="X34" s="156">
        <f t="shared" si="8"/>
        <v>0.45710925910243638</v>
      </c>
      <c r="Y34" s="156">
        <f>[1]MercLab!AF101</f>
        <v>10.785929645761536</v>
      </c>
      <c r="Z34" s="159">
        <f>[1]MercLab!AG101</f>
        <v>816.2568389552855</v>
      </c>
      <c r="AA34" s="156">
        <f t="shared" si="9"/>
        <v>1.1768228594557153</v>
      </c>
      <c r="AB34" s="156">
        <f>[1]MercLab!AH101</f>
        <v>11.712610723973304</v>
      </c>
      <c r="AC34" s="156">
        <f t="shared" si="2"/>
        <v>12.90264226622522</v>
      </c>
      <c r="AD34" s="156">
        <f>[1]MercLab!AI101</f>
        <v>2.5266597752723388</v>
      </c>
    </row>
    <row r="35" spans="1:30">
      <c r="A35" s="142" t="s">
        <v>15</v>
      </c>
      <c r="B35" s="176"/>
      <c r="C35" s="144"/>
      <c r="D35" s="144"/>
      <c r="E35" s="176"/>
      <c r="F35" s="144"/>
      <c r="G35" s="144"/>
      <c r="H35" s="176"/>
      <c r="I35" s="144"/>
      <c r="J35" s="144"/>
      <c r="K35" s="176"/>
      <c r="L35" s="144"/>
      <c r="M35" s="144"/>
      <c r="N35" s="176"/>
      <c r="O35" s="144"/>
      <c r="P35" s="144"/>
      <c r="Q35" s="144"/>
      <c r="R35" s="144"/>
      <c r="S35" s="154" t="s">
        <v>105</v>
      </c>
      <c r="T35" s="159">
        <f>[1]MercLab!AC102</f>
        <v>16328.768510472861</v>
      </c>
      <c r="U35" s="156">
        <f t="shared" si="7"/>
        <v>1.2809223328393367</v>
      </c>
      <c r="V35" s="156">
        <f>[1]MercLab!AD102</f>
        <v>11.903337099815097</v>
      </c>
      <c r="W35" s="159">
        <f>[1]MercLab!AE102</f>
        <v>0</v>
      </c>
      <c r="X35" s="156">
        <f t="shared" si="8"/>
        <v>0</v>
      </c>
      <c r="Y35" s="156">
        <f>[1]MercLab!AF102</f>
        <v>0</v>
      </c>
      <c r="Z35" s="159">
        <f>[1]MercLab!AG102</f>
        <v>16328.768510472861</v>
      </c>
      <c r="AA35" s="156">
        <f t="shared" si="9"/>
        <v>23.541693169124887</v>
      </c>
      <c r="AB35" s="156">
        <f>[1]MercLab!AH102</f>
        <v>11.903337099815097</v>
      </c>
      <c r="AC35" s="156">
        <f t="shared" si="2"/>
        <v>100</v>
      </c>
      <c r="AD35" s="156">
        <f>[1]MercLab!AI102</f>
        <v>6.1644876045037407</v>
      </c>
    </row>
    <row r="36" spans="1:30">
      <c r="A36" s="150" t="s">
        <v>41</v>
      </c>
      <c r="B36" s="163">
        <f>[1]MercLab!Y73</f>
        <v>198463.3035215525</v>
      </c>
      <c r="C36" s="164">
        <f>IF(ISNUMBER(B36/B$8*100),B36/B$8*100,0)</f>
        <v>4.7767510445362671</v>
      </c>
      <c r="D36" s="164">
        <f>[1]MercLab!Z73</f>
        <v>4.7191231577188715</v>
      </c>
      <c r="E36" s="163">
        <f>[1]MercLab!AA73</f>
        <v>195282.80182883344</v>
      </c>
      <c r="F36" s="164">
        <f>IF(ISNUMBER(E36/E$8*100),E36/E$8*100,0)</f>
        <v>5.8669070625250637</v>
      </c>
      <c r="G36" s="164">
        <f>[1]MercLab!AB73</f>
        <v>4.7898910826263048</v>
      </c>
      <c r="H36" s="151">
        <f>[1]MercLab!AC73</f>
        <v>146758.05074725926</v>
      </c>
      <c r="I36" s="152">
        <f>IF(ISNUMBER(H36/H$8*100),H36/H$8*100,0)</f>
        <v>11.512543925499575</v>
      </c>
      <c r="J36" s="152">
        <f>[1]MercLab!AD73</f>
        <v>4.8211142588788958</v>
      </c>
      <c r="K36" s="151">
        <f>[1]MercLab!AE73</f>
        <v>144053.00845690654</v>
      </c>
      <c r="L36" s="152">
        <f>IF(ISNUMBER(K36/K$8*100),K36/K$8*100,0)</f>
        <v>11.950585801487772</v>
      </c>
      <c r="M36" s="152">
        <f>[1]MercLab!AF73</f>
        <v>4.8270523473986628</v>
      </c>
      <c r="N36" s="151">
        <f>[1]MercLab!AG73</f>
        <v>2705.0422903526705</v>
      </c>
      <c r="O36" s="152">
        <f>IF(ISNUMBER(N36/N$8*100),N36/N$8*100,0)</f>
        <v>3.8999435608475816</v>
      </c>
      <c r="P36" s="152">
        <f>[1]MercLab!AH73</f>
        <v>4.442780503908577</v>
      </c>
      <c r="Q36" s="153">
        <f t="shared" ref="Q36:Q40" si="16">IF(ISNUMBER(N36/H36*100),N36/H36*100,0)</f>
        <v>1.8431985683778154</v>
      </c>
      <c r="R36" s="152">
        <f>[1]MercLab!AI73</f>
        <v>2.0990198048809705</v>
      </c>
      <c r="S36" s="288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</row>
    <row r="37" spans="1:30">
      <c r="A37" s="150" t="s">
        <v>42</v>
      </c>
      <c r="B37" s="163">
        <f>[1]MercLab!Y74</f>
        <v>279071.50611617073</v>
      </c>
      <c r="C37" s="164">
        <f>IF(ISNUMBER(B37/B$8*100),B37/B$8*100,0)</f>
        <v>6.7168846063068885</v>
      </c>
      <c r="D37" s="164">
        <f>[1]MercLab!Z74</f>
        <v>6.8265538348241144</v>
      </c>
      <c r="E37" s="163">
        <f>[1]MercLab!AA74</f>
        <v>278080.87125417625</v>
      </c>
      <c r="F37" s="164">
        <f>IF(ISNUMBER(E37/E$8*100),E37/E$8*100,0)</f>
        <v>8.3544204212322146</v>
      </c>
      <c r="G37" s="164">
        <f>[1]MercLab!AB74</f>
        <v>6.8454718218168917</v>
      </c>
      <c r="H37" s="151">
        <f>[1]MercLab!AC74</f>
        <v>261563.6657866289</v>
      </c>
      <c r="I37" s="152">
        <f>IF(ISNUMBER(H37/H$8*100),H37/H$8*100,0)</f>
        <v>20.518555379759917</v>
      </c>
      <c r="J37" s="152">
        <f>[1]MercLab!AD74</f>
        <v>6.844615057649639</v>
      </c>
      <c r="K37" s="151">
        <f>[1]MercLab!AE74</f>
        <v>250608.08506804545</v>
      </c>
      <c r="L37" s="152">
        <f>IF(ISNUMBER(K37/K$8*100),K37/K$8*100,0)</f>
        <v>20.790356655745597</v>
      </c>
      <c r="M37" s="152">
        <f>[1]MercLab!AF74</f>
        <v>6.7655021238192763</v>
      </c>
      <c r="N37" s="151">
        <f>[1]MercLab!AG74</f>
        <v>10955.580718583589</v>
      </c>
      <c r="O37" s="152">
        <f>IF(ISNUMBER(N37/N$8*100),N37/N$8*100,0)</f>
        <v>15.795001294865363</v>
      </c>
      <c r="P37" s="152">
        <f>[1]MercLab!AH74</f>
        <v>8.4766091741270611</v>
      </c>
      <c r="Q37" s="153">
        <f t="shared" si="16"/>
        <v>4.1884948682133194</v>
      </c>
      <c r="R37" s="152">
        <f>[1]MercLab!AI74</f>
        <v>5.2370961337510176</v>
      </c>
      <c r="S37" s="2" t="str">
        <f>A42</f>
        <v>Fuente: Instituto Nacional de Estadística (INE). XL Encuesta Permanente de Hogares de Propósitos Múltiples, Septiembre 2010.</v>
      </c>
    </row>
    <row r="38" spans="1:30">
      <c r="A38" s="150" t="s">
        <v>53</v>
      </c>
      <c r="B38" s="163">
        <f>[1]MercLab!Y75</f>
        <v>896042.72972282348</v>
      </c>
      <c r="C38" s="164">
        <f>IF(ISNUMBER(B38/B$8*100),B38/B$8*100,0)</f>
        <v>21.566571598904233</v>
      </c>
      <c r="D38" s="164">
        <f>[1]MercLab!Z75</f>
        <v>8.4419913845397208</v>
      </c>
      <c r="E38" s="163">
        <f>[1]MercLab!AA75</f>
        <v>893291.22418172727</v>
      </c>
      <c r="F38" s="164">
        <f>IF(ISNUMBER(E38/E$8*100),E38/E$8*100,0)</f>
        <v>26.83726648205856</v>
      </c>
      <c r="G38" s="164">
        <f>[1]MercLab!AB75</f>
        <v>8.4595505191944778</v>
      </c>
      <c r="H38" s="151">
        <f>[1]MercLab!AC75</f>
        <v>847487.91378096992</v>
      </c>
      <c r="I38" s="152">
        <f>IF(ISNUMBER(H38/H$8*100),H38/H$8*100,0)</f>
        <v>66.481816732058377</v>
      </c>
      <c r="J38" s="152">
        <f>[1]MercLab!AD75</f>
        <v>8.4723974498729913</v>
      </c>
      <c r="K38" s="151">
        <f>[1]MercLab!AE75</f>
        <v>808543.94617480296</v>
      </c>
      <c r="L38" s="152">
        <f>IF(ISNUMBER(K38/K$8*100),K38/K$8*100,0)</f>
        <v>67.076515142174571</v>
      </c>
      <c r="M38" s="152">
        <f>[1]MercLab!AF75</f>
        <v>8.4172624099810456</v>
      </c>
      <c r="N38" s="151">
        <f>[1]MercLab!AG75</f>
        <v>38943.967606178237</v>
      </c>
      <c r="O38" s="152">
        <f>IF(ISNUMBER(N38/N$8*100),N38/N$8*100,0)</f>
        <v>56.146728737379682</v>
      </c>
      <c r="P38" s="152">
        <f>[1]MercLab!AH75</f>
        <v>9.559558140484139</v>
      </c>
      <c r="Q38" s="153">
        <f t="shared" si="16"/>
        <v>4.5952239522135718</v>
      </c>
      <c r="R38" s="152">
        <f>[1]MercLab!AI75</f>
        <v>4.3294859347512737</v>
      </c>
      <c r="S38" s="162" t="str">
        <f>A43</f>
        <v>El salario mínimo en el área urbana es Lps. 5,500 y en la área rural es Lps. 4,055 (Promedio de salarios mínimos por rama)</v>
      </c>
    </row>
    <row r="39" spans="1:30">
      <c r="A39" s="150" t="s">
        <v>49</v>
      </c>
      <c r="B39" s="163">
        <f>[1]MercLab!Y76</f>
        <v>3175.5460557313836</v>
      </c>
      <c r="C39" s="164">
        <f>IF(ISNUMBER(B39/B$8*100),B39/B$8*100,0)</f>
        <v>7.6431222646863903E-2</v>
      </c>
      <c r="D39" s="164">
        <f>[1]MercLab!Z76</f>
        <v>7.7065338938682197</v>
      </c>
      <c r="E39" s="163">
        <f>[1]MercLab!AA76</f>
        <v>3175.5460557313836</v>
      </c>
      <c r="F39" s="164">
        <f>IF(ISNUMBER(E39/E$8*100),E39/E$8*100,0)</f>
        <v>9.5403350460292594E-2</v>
      </c>
      <c r="G39" s="164">
        <f>[1]MercLab!AB76</f>
        <v>7.7065338938682197</v>
      </c>
      <c r="H39" s="151">
        <f>[1]MercLab!AC76</f>
        <v>2628.079348050258</v>
      </c>
      <c r="I39" s="152">
        <f>IF(ISNUMBER(H39/H$8*100),H39/H$8*100,0)</f>
        <v>0.20616162983952629</v>
      </c>
      <c r="J39" s="152">
        <f>[1]MercLab!AD76</f>
        <v>8.3847020520756903</v>
      </c>
      <c r="K39" s="151">
        <f>[1]MercLab!AE76</f>
        <v>2200.3759826519331</v>
      </c>
      <c r="L39" s="152">
        <f>IF(ISNUMBER(K39/K$8*100),K39/K$8*100,0)</f>
        <v>0.18254240059194099</v>
      </c>
      <c r="M39" s="152">
        <f>[1]MercLab!AF76</f>
        <v>7.5047406301493416</v>
      </c>
      <c r="N39" s="151">
        <f>[1]MercLab!AG76</f>
        <v>427.70336539832488</v>
      </c>
      <c r="O39" s="152">
        <f>IF(ISNUMBER(N39/N$8*100),N39/N$8*100,0)</f>
        <v>0.61663323778223422</v>
      </c>
      <c r="P39" s="152">
        <f>[1]MercLab!AH76</f>
        <v>12</v>
      </c>
      <c r="Q39" s="153">
        <f t="shared" si="16"/>
        <v>16.274370319740655</v>
      </c>
      <c r="R39" s="152">
        <f>[1]MercLab!AI76</f>
        <v>1.3631541132774148</v>
      </c>
      <c r="S39" s="2" t="s">
        <v>82</v>
      </c>
    </row>
    <row r="40" spans="1:30">
      <c r="A40" s="150" t="s">
        <v>105</v>
      </c>
      <c r="B40" s="163">
        <f>[1]MercLab!Y77</f>
        <v>49964.321575961869</v>
      </c>
      <c r="C40" s="164">
        <f>IF(ISNUMBER(B40/B$8*100),B40/B$8*100,0)</f>
        <v>1.2025755947955552</v>
      </c>
      <c r="D40" s="164">
        <f>[1]MercLab!Z77</f>
        <v>8.9754022495145804</v>
      </c>
      <c r="E40" s="163">
        <f>[1]MercLab!AA77</f>
        <v>48908.53805244097</v>
      </c>
      <c r="F40" s="164">
        <f>IF(ISNUMBER(E40/E$8*100),E40/E$8*100,0)</f>
        <v>1.4693656821308207</v>
      </c>
      <c r="G40" s="164">
        <f>[1]MercLab!AB77</f>
        <v>9.0997895756085487</v>
      </c>
      <c r="H40" s="151">
        <f>[1]MercLab!AC77</f>
        <v>16328.768510472861</v>
      </c>
      <c r="I40" s="152">
        <f>IF(ISNUMBER(H40/H$8*100),H40/H$8*100,0)</f>
        <v>1.2809223328393367</v>
      </c>
      <c r="J40" s="152">
        <f>[1]MercLab!AD77</f>
        <v>11.903337099815097</v>
      </c>
      <c r="K40" s="151">
        <f>[1]MercLab!AE77</f>
        <v>0</v>
      </c>
      <c r="L40" s="152">
        <f>IF(ISNUMBER(K40/K$8*100),K40/K$8*100,0)</f>
        <v>0</v>
      </c>
      <c r="M40" s="152">
        <f>[1]MercLab!AF77</f>
        <v>0</v>
      </c>
      <c r="N40" s="151">
        <f>[1]MercLab!AG77</f>
        <v>16328.768510472861</v>
      </c>
      <c r="O40" s="152">
        <f>IF(ISNUMBER(N40/N$8*100),N40/N$8*100,0)</f>
        <v>23.541693169124887</v>
      </c>
      <c r="P40" s="152">
        <f>[1]MercLab!AH77</f>
        <v>11.903337099815097</v>
      </c>
      <c r="Q40" s="153">
        <f t="shared" si="16"/>
        <v>100</v>
      </c>
      <c r="R40" s="152">
        <f>[1]MercLab!AI77</f>
        <v>6.1644876045037407</v>
      </c>
      <c r="S40" s="2" t="s">
        <v>83</v>
      </c>
    </row>
    <row r="41" spans="1:30">
      <c r="A41" s="284"/>
      <c r="B41" s="285"/>
      <c r="C41" s="286"/>
      <c r="D41" s="287"/>
      <c r="E41" s="285"/>
      <c r="F41" s="286"/>
      <c r="G41" s="287"/>
      <c r="H41" s="285"/>
      <c r="I41" s="286"/>
      <c r="J41" s="287"/>
      <c r="K41" s="285"/>
      <c r="L41" s="286"/>
      <c r="M41" s="287"/>
      <c r="N41" s="285"/>
      <c r="O41" s="286"/>
      <c r="P41" s="287"/>
      <c r="Q41" s="261"/>
      <c r="R41" s="261"/>
      <c r="S41" s="2" t="s">
        <v>84</v>
      </c>
      <c r="T41" s="78"/>
    </row>
    <row r="42" spans="1:30">
      <c r="A42" s="2" t="str">
        <f>'C01'!A42</f>
        <v>Fuente: Instituto Nacional de Estadística (INE). XL Encuesta Permanente de Hogares de Propósitos Múltiples, Septiembre 2010.</v>
      </c>
      <c r="F42" s="165"/>
      <c r="I42" s="165"/>
      <c r="L42" s="165"/>
      <c r="S42" s="2" t="s">
        <v>97</v>
      </c>
      <c r="T42" s="78"/>
    </row>
    <row r="43" spans="1:30">
      <c r="A43" s="162" t="str">
        <f>'C01'!A43</f>
        <v>El salario mínimo en el área urbana es Lps. 5,500 y en la área rural es Lps. 4,055 (Promedio de salarios mínimos por rama)</v>
      </c>
      <c r="B43" s="5"/>
      <c r="F43" s="165"/>
      <c r="I43" s="165"/>
      <c r="L43" s="165"/>
    </row>
    <row r="44" spans="1:30">
      <c r="A44" s="2" t="s">
        <v>82</v>
      </c>
      <c r="B44" s="5"/>
      <c r="F44" s="165"/>
      <c r="I44" s="165"/>
      <c r="L44" s="165"/>
      <c r="T44" s="78"/>
    </row>
    <row r="45" spans="1:30">
      <c r="A45" s="2" t="s">
        <v>83</v>
      </c>
      <c r="B45" s="5"/>
      <c r="F45" s="165"/>
      <c r="I45" s="165"/>
      <c r="L45" s="165"/>
    </row>
    <row r="46" spans="1:30">
      <c r="A46" s="2" t="s">
        <v>84</v>
      </c>
      <c r="F46" s="165"/>
      <c r="I46" s="165"/>
      <c r="L46" s="165"/>
    </row>
    <row r="47" spans="1:30">
      <c r="A47" s="2" t="s">
        <v>97</v>
      </c>
      <c r="F47" s="165"/>
      <c r="I47" s="165"/>
      <c r="L47" s="165"/>
    </row>
    <row r="48" spans="1:30">
      <c r="A48" s="2" t="s">
        <v>98</v>
      </c>
      <c r="F48" s="165"/>
      <c r="I48" s="165"/>
      <c r="L48" s="165"/>
    </row>
    <row r="49" spans="1:31">
      <c r="E49" s="9"/>
      <c r="F49" s="165"/>
      <c r="G49" s="3"/>
      <c r="I49" s="165"/>
      <c r="L49" s="165"/>
    </row>
    <row r="50" spans="1:31" s="25" customFormat="1">
      <c r="A50"/>
      <c r="B50"/>
      <c r="C50" s="20"/>
      <c r="D50"/>
      <c r="E50"/>
      <c r="F50" s="165"/>
      <c r="G50"/>
      <c r="H50"/>
      <c r="I50" s="165"/>
      <c r="J50"/>
      <c r="K50"/>
      <c r="L50" s="165"/>
      <c r="M50"/>
      <c r="N50"/>
      <c r="O50" s="20"/>
      <c r="P50"/>
      <c r="Q50"/>
      <c r="R50"/>
      <c r="S50"/>
      <c r="U50" s="45"/>
      <c r="X50" s="45"/>
      <c r="AA50" s="45"/>
      <c r="AE50"/>
    </row>
    <row r="51" spans="1:31" s="25" customFormat="1">
      <c r="A51"/>
      <c r="B51" s="9"/>
      <c r="C51" s="20"/>
      <c r="D51"/>
      <c r="E51"/>
      <c r="F51" s="165"/>
      <c r="G51"/>
      <c r="H51"/>
      <c r="I51" s="165"/>
      <c r="J51"/>
      <c r="K51"/>
      <c r="L51" s="165"/>
      <c r="M51"/>
      <c r="N51"/>
      <c r="O51" s="20"/>
      <c r="P51"/>
      <c r="Q51"/>
      <c r="R51"/>
      <c r="S51"/>
      <c r="U51" s="45"/>
      <c r="X51" s="45"/>
      <c r="AA51" s="45"/>
      <c r="AE51"/>
    </row>
    <row r="52" spans="1:31" s="25" customFormat="1">
      <c r="A52"/>
      <c r="B52"/>
      <c r="C52" s="20"/>
      <c r="D52"/>
      <c r="E52"/>
      <c r="F52" s="20"/>
      <c r="G52"/>
      <c r="H52"/>
      <c r="I52" s="20"/>
      <c r="J52"/>
      <c r="K52"/>
      <c r="L52" s="20"/>
      <c r="M52"/>
      <c r="N52"/>
      <c r="O52" s="20"/>
      <c r="P52"/>
      <c r="Q52"/>
      <c r="R52"/>
      <c r="S52"/>
      <c r="U52" s="45"/>
      <c r="X52" s="45"/>
      <c r="AA52" s="45"/>
      <c r="AE52"/>
    </row>
    <row r="53" spans="1:31" s="25" customFormat="1">
      <c r="A53"/>
      <c r="B53" s="9"/>
      <c r="C53" s="20"/>
      <c r="D53"/>
      <c r="E53"/>
      <c r="F53" s="20"/>
      <c r="G53"/>
      <c r="H53"/>
      <c r="I53" s="20"/>
      <c r="J53"/>
      <c r="K53"/>
      <c r="L53" s="20"/>
      <c r="M53"/>
      <c r="N53"/>
      <c r="O53" s="20"/>
      <c r="P53"/>
      <c r="Q53"/>
      <c r="R53"/>
      <c r="S53"/>
      <c r="U53" s="45"/>
      <c r="V53" s="47"/>
      <c r="X53" s="45"/>
      <c r="AA53" s="45"/>
      <c r="AE53"/>
    </row>
    <row r="54" spans="1:31" s="25" customFormat="1">
      <c r="A54"/>
      <c r="B54" s="9"/>
      <c r="C54" s="20"/>
      <c r="D54"/>
      <c r="E54"/>
      <c r="F54" s="20"/>
      <c r="G54"/>
      <c r="H54"/>
      <c r="I54" s="20"/>
      <c r="J54"/>
      <c r="K54"/>
      <c r="L54" s="20"/>
      <c r="M54"/>
      <c r="N54"/>
      <c r="O54" s="20"/>
      <c r="P54"/>
      <c r="Q54"/>
      <c r="R54"/>
      <c r="S54"/>
      <c r="U54" s="45"/>
      <c r="X54" s="45"/>
      <c r="AA54" s="45"/>
      <c r="AE54"/>
    </row>
    <row r="55" spans="1:31" s="25" customFormat="1">
      <c r="A55"/>
      <c r="B55"/>
      <c r="C55" s="20"/>
      <c r="D55"/>
      <c r="E55"/>
      <c r="F55" s="20"/>
      <c r="G55"/>
      <c r="H55"/>
      <c r="I55" s="20"/>
      <c r="J55"/>
      <c r="K55"/>
      <c r="L55" s="20"/>
      <c r="M55"/>
      <c r="N55"/>
      <c r="O55" s="20"/>
      <c r="P55"/>
      <c r="Q55"/>
      <c r="R55"/>
      <c r="S55"/>
      <c r="U55" s="45"/>
      <c r="X55" s="45"/>
      <c r="AA55" s="45"/>
      <c r="AE55"/>
    </row>
    <row r="57" spans="1:31" s="25" customFormat="1">
      <c r="A57"/>
      <c r="B57"/>
      <c r="C57" s="20"/>
      <c r="D57"/>
      <c r="E57"/>
      <c r="F57" s="20"/>
      <c r="G57"/>
      <c r="H57"/>
      <c r="I57" s="20"/>
      <c r="J57"/>
      <c r="K57"/>
      <c r="L57" s="20"/>
      <c r="M57"/>
      <c r="N57"/>
      <c r="O57" s="20"/>
      <c r="P57"/>
      <c r="Q57"/>
      <c r="R57"/>
      <c r="S57"/>
      <c r="U57" s="45"/>
      <c r="X57" s="45"/>
      <c r="AA57" s="45"/>
      <c r="AE57"/>
    </row>
    <row r="58" spans="1:31" s="25" customFormat="1">
      <c r="A58"/>
      <c r="B58"/>
      <c r="C58" s="20"/>
      <c r="D58"/>
      <c r="E58"/>
      <c r="F58" s="20"/>
      <c r="G58"/>
      <c r="H58"/>
      <c r="I58" s="20"/>
      <c r="J58"/>
      <c r="K58"/>
      <c r="L58" s="20"/>
      <c r="M58"/>
      <c r="N58"/>
      <c r="O58" s="20"/>
      <c r="P58"/>
      <c r="Q58"/>
      <c r="R58"/>
      <c r="S58"/>
      <c r="U58" s="45"/>
      <c r="X58" s="45"/>
      <c r="AA58" s="45"/>
      <c r="AE58"/>
    </row>
  </sheetData>
  <mergeCells count="22">
    <mergeCell ref="A1:R1"/>
    <mergeCell ref="S1:AD1"/>
    <mergeCell ref="A2:R2"/>
    <mergeCell ref="S2:AD2"/>
    <mergeCell ref="A4:A6"/>
    <mergeCell ref="B4:D5"/>
    <mergeCell ref="N5:P5"/>
    <mergeCell ref="T5:V5"/>
    <mergeCell ref="W5:Y5"/>
    <mergeCell ref="Z5:AB5"/>
    <mergeCell ref="A3:R3"/>
    <mergeCell ref="S3:AD3"/>
    <mergeCell ref="S4:S6"/>
    <mergeCell ref="T4:AB4"/>
    <mergeCell ref="AC4:AC6"/>
    <mergeCell ref="AD4:AD6"/>
    <mergeCell ref="E4:G5"/>
    <mergeCell ref="H4:P4"/>
    <mergeCell ref="Q4:Q6"/>
    <mergeCell ref="R4:R6"/>
    <mergeCell ref="H5:J5"/>
    <mergeCell ref="K5:M5"/>
  </mergeCells>
  <printOptions horizontalCentered="1"/>
  <pageMargins left="1.4648818897637796" right="0.27559055118110237" top="0.31496062992125984" bottom="0.39370078740157483" header="0" footer="0.19685039370078741"/>
  <pageSetup paperSize="9" scale="90" firstPageNumber="14" orientation="landscape" useFirstPageNumber="1" r:id="rId1"/>
  <headerFooter alignWithMargins="0">
    <oddFooter>&amp;L&amp;Z&amp;F+&amp;F+&amp;A&amp;C&amp;P&amp;R&amp;D+&amp;T</oddFooter>
  </headerFooter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O103"/>
  <sheetViews>
    <sheetView workbookViewId="0">
      <selection activeCell="D74" sqref="D74"/>
    </sheetView>
  </sheetViews>
  <sheetFormatPr baseColWidth="10" defaultRowHeight="11.25"/>
  <cols>
    <col min="1" max="1" width="37.1640625" style="167" customWidth="1"/>
    <col min="2" max="2" width="14.5" style="167" bestFit="1" customWidth="1"/>
    <col min="3" max="3" width="9" style="206" bestFit="1" customWidth="1"/>
    <col min="4" max="4" width="14.5" style="167" bestFit="1" customWidth="1"/>
    <col min="5" max="5" width="7.83203125" style="206" bestFit="1" customWidth="1"/>
    <col min="6" max="6" width="12.5" style="167" bestFit="1" customWidth="1"/>
    <col min="7" max="7" width="7.33203125" style="206" bestFit="1" customWidth="1"/>
    <col min="8" max="8" width="14.33203125" style="167" bestFit="1" customWidth="1"/>
    <col min="9" max="9" width="7.83203125" style="206" bestFit="1" customWidth="1"/>
    <col min="10" max="10" width="11.5" style="167" bestFit="1" customWidth="1"/>
    <col min="11" max="11" width="7.33203125" style="206" bestFit="1" customWidth="1"/>
    <col min="12" max="12" width="14.5" style="167" bestFit="1" customWidth="1"/>
    <col min="13" max="13" width="7.83203125" style="206" bestFit="1" customWidth="1"/>
    <col min="14" max="14" width="12.5" style="167" bestFit="1" customWidth="1"/>
    <col min="15" max="15" width="7.6640625" style="206" bestFit="1" customWidth="1"/>
    <col min="16" max="16384" width="12" style="167"/>
  </cols>
  <sheetData>
    <row r="1" spans="1:15">
      <c r="A1" s="366" t="s">
        <v>85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</row>
    <row r="2" spans="1:15">
      <c r="A2" s="366" t="s">
        <v>92</v>
      </c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</row>
    <row r="3" spans="1:15">
      <c r="A3" s="366" t="s">
        <v>36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</row>
    <row r="4" spans="1:15" customFormat="1" ht="23.25">
      <c r="A4" s="321" t="s">
        <v>122</v>
      </c>
      <c r="B4" s="321"/>
      <c r="C4" s="321"/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</row>
    <row r="5" spans="1:15" ht="12" customHeight="1">
      <c r="A5" s="367" t="s">
        <v>34</v>
      </c>
      <c r="B5" s="370" t="s">
        <v>7</v>
      </c>
      <c r="C5" s="370"/>
      <c r="D5" s="372" t="s">
        <v>8</v>
      </c>
      <c r="E5" s="372"/>
      <c r="F5" s="372"/>
      <c r="G5" s="372"/>
      <c r="H5" s="372"/>
      <c r="I5" s="372"/>
      <c r="J5" s="372"/>
      <c r="K5" s="372"/>
      <c r="L5" s="370" t="s">
        <v>1</v>
      </c>
      <c r="M5" s="370"/>
      <c r="N5" s="373" t="s">
        <v>2</v>
      </c>
      <c r="O5" s="373"/>
    </row>
    <row r="6" spans="1:15" ht="13.5">
      <c r="A6" s="368"/>
      <c r="B6" s="371"/>
      <c r="C6" s="371"/>
      <c r="D6" s="375" t="s">
        <v>5</v>
      </c>
      <c r="E6" s="375"/>
      <c r="F6" s="375" t="s">
        <v>119</v>
      </c>
      <c r="G6" s="375"/>
      <c r="H6" s="375" t="s">
        <v>11</v>
      </c>
      <c r="I6" s="375"/>
      <c r="J6" s="375" t="s">
        <v>120</v>
      </c>
      <c r="K6" s="375"/>
      <c r="L6" s="371"/>
      <c r="M6" s="371"/>
      <c r="N6" s="374"/>
      <c r="O6" s="374"/>
    </row>
    <row r="7" spans="1:15">
      <c r="A7" s="369"/>
      <c r="B7" s="168" t="s">
        <v>9</v>
      </c>
      <c r="C7" s="169" t="s">
        <v>96</v>
      </c>
      <c r="D7" s="168" t="s">
        <v>9</v>
      </c>
      <c r="E7" s="169" t="s">
        <v>96</v>
      </c>
      <c r="F7" s="168" t="s">
        <v>9</v>
      </c>
      <c r="G7" s="169" t="s">
        <v>96</v>
      </c>
      <c r="H7" s="168" t="s">
        <v>9</v>
      </c>
      <c r="I7" s="169" t="s">
        <v>96</v>
      </c>
      <c r="J7" s="168" t="s">
        <v>9</v>
      </c>
      <c r="K7" s="169" t="s">
        <v>96</v>
      </c>
      <c r="L7" s="168" t="s">
        <v>9</v>
      </c>
      <c r="M7" s="169" t="s">
        <v>96</v>
      </c>
      <c r="N7" s="168" t="s">
        <v>9</v>
      </c>
      <c r="O7" s="169" t="s">
        <v>96</v>
      </c>
    </row>
    <row r="8" spans="1:15">
      <c r="A8" s="170"/>
      <c r="B8" s="171"/>
      <c r="C8" s="172"/>
      <c r="D8" s="172"/>
      <c r="E8" s="172"/>
      <c r="F8" s="173"/>
      <c r="G8" s="146"/>
      <c r="H8" s="172"/>
      <c r="I8" s="172"/>
      <c r="J8" s="172"/>
      <c r="K8" s="172"/>
      <c r="L8" s="172"/>
      <c r="M8" s="172"/>
      <c r="N8" s="172"/>
      <c r="O8" s="172"/>
    </row>
    <row r="9" spans="1:15">
      <c r="A9" s="174" t="s">
        <v>113</v>
      </c>
      <c r="B9" s="176">
        <f>[1]MercLab!Q114</f>
        <v>1205405.4156824083</v>
      </c>
      <c r="C9" s="146">
        <f>SUM(E9,M9,O9)</f>
        <v>88.078721998218256</v>
      </c>
      <c r="D9" s="176">
        <f t="shared" ref="D9:D51" si="0">F9+H9+J9</f>
        <v>496463.47195953736</v>
      </c>
      <c r="E9" s="146">
        <f>IF(ISNUMBER(D9/$B$9*100),D9/$B$9*100,0)</f>
        <v>41.186431179129698</v>
      </c>
      <c r="F9" s="176">
        <f>[1]MercLab!R114</f>
        <v>108128.83958253395</v>
      </c>
      <c r="G9" s="146">
        <f>IF(ISNUMBER(F9/$B$9*100),F9/$B$9*100,0)</f>
        <v>8.9703296646730006</v>
      </c>
      <c r="H9" s="176">
        <f>[1]MercLab!S114</f>
        <v>298292.80902697804</v>
      </c>
      <c r="I9" s="146">
        <f>IF(ISNUMBER(H9/$B$9*100),H9/$B$9*100,0)</f>
        <v>24.746264215024077</v>
      </c>
      <c r="J9" s="176">
        <f>[1]MercLab!T114</f>
        <v>90041.823350025312</v>
      </c>
      <c r="K9" s="146">
        <f>IF(ISNUMBER(J9/$B$9*100),J9/$B$9*100,0)</f>
        <v>7.4698372994326165</v>
      </c>
      <c r="L9" s="176">
        <f>[1]MercLab!U114</f>
        <v>565242.21307083825</v>
      </c>
      <c r="M9" s="146">
        <f>IF(ISNUMBER(L9/$B$9*100),L9/$B$9*100,0)</f>
        <v>46.892290819088558</v>
      </c>
      <c r="N9" s="176">
        <f>[1]MercLab!V11</f>
        <v>0</v>
      </c>
      <c r="O9" s="146">
        <f>IF(ISNUMBER(N9/$B$9*100),N9/$B$9*100,0)</f>
        <v>0</v>
      </c>
    </row>
    <row r="10" spans="1:15" s="178" customFormat="1">
      <c r="A10" s="175"/>
      <c r="B10" s="176"/>
      <c r="C10" s="146"/>
      <c r="D10" s="176"/>
      <c r="E10" s="146"/>
      <c r="F10" s="177"/>
      <c r="G10" s="146"/>
      <c r="H10" s="176"/>
      <c r="I10" s="146"/>
      <c r="J10" s="176"/>
      <c r="K10" s="146"/>
      <c r="L10" s="176"/>
      <c r="M10" s="146"/>
      <c r="N10" s="176"/>
      <c r="O10" s="146"/>
    </row>
    <row r="11" spans="1:15">
      <c r="A11" s="179" t="s">
        <v>38</v>
      </c>
      <c r="B11" s="176"/>
      <c r="C11" s="146"/>
      <c r="D11" s="176"/>
      <c r="E11" s="146"/>
      <c r="F11" s="176"/>
      <c r="G11" s="146"/>
      <c r="H11" s="176"/>
      <c r="I11" s="146"/>
      <c r="J11" s="176"/>
      <c r="K11" s="146"/>
      <c r="L11" s="176"/>
      <c r="M11" s="146"/>
      <c r="N11" s="176"/>
      <c r="O11" s="146"/>
    </row>
    <row r="12" spans="1:15">
      <c r="A12" s="180" t="s">
        <v>72</v>
      </c>
      <c r="B12" s="155">
        <f>SUM(B13:B15)</f>
        <v>690020.25707141939</v>
      </c>
      <c r="C12" s="181">
        <f>IF(ISNUMBER(B12/B$9*100),B12/B$9*100,0)</f>
        <v>57.243832497698108</v>
      </c>
      <c r="D12" s="155">
        <f>SUM(D13:D15)</f>
        <v>365454.6888114491</v>
      </c>
      <c r="E12" s="181">
        <f>IF(ISNUMBER(D12/D$9*100),D12/D$9*100,0)</f>
        <v>73.611596714054784</v>
      </c>
      <c r="F12" s="155">
        <f>SUM(F13:F15)</f>
        <v>84478.277810708925</v>
      </c>
      <c r="G12" s="181">
        <f>IF(ISNUMBER(F12/F$9*100),F12/F$9*100,0)</f>
        <v>78.127424780349443</v>
      </c>
      <c r="H12" s="155">
        <f>SUM(H13:H15)</f>
        <v>219950.3231578148</v>
      </c>
      <c r="I12" s="181">
        <f>IF(ISNUMBER(H12/H$9*100),H12/H$9*100,0)</f>
        <v>73.736381334597368</v>
      </c>
      <c r="J12" s="155">
        <f>SUM(J13:J15)</f>
        <v>61026.087842925343</v>
      </c>
      <c r="K12" s="181">
        <f>IF(ISNUMBER(J12/J$9*100),J12/J$9*100,0)</f>
        <v>67.775268838898057</v>
      </c>
      <c r="L12" s="155">
        <f>SUM(L13:L15)</f>
        <v>260549.61691093823</v>
      </c>
      <c r="M12" s="181">
        <f>IF(ISNUMBER(L12/L$9*100),L12/L$9*100,0)</f>
        <v>46.095215623657815</v>
      </c>
      <c r="N12" s="155">
        <f>SUM(N13:N15)</f>
        <v>64015.95134901932</v>
      </c>
      <c r="O12" s="181">
        <f>IF(ISNUMBER(N12/N$9*100),N12/N$9*100,0)</f>
        <v>0</v>
      </c>
    </row>
    <row r="13" spans="1:15">
      <c r="A13" s="182" t="s">
        <v>54</v>
      </c>
      <c r="B13" s="155">
        <f>[1]MercLab!Q115</f>
        <v>207301.4053686898</v>
      </c>
      <c r="C13" s="181">
        <f>IF(ISNUMBER(B13/B$9*100),B13/B$9*100,0)</f>
        <v>17.197650074546214</v>
      </c>
      <c r="D13" s="155">
        <f t="shared" si="0"/>
        <v>123672.40116597689</v>
      </c>
      <c r="E13" s="181">
        <f>IF(ISNUMBER(D13/D$9*100),D13/D$9*100,0)</f>
        <v>24.910674833305038</v>
      </c>
      <c r="F13" s="155">
        <f>[1]MercLab!R115</f>
        <v>33052.809795687019</v>
      </c>
      <c r="G13" s="181">
        <f>IF(ISNUMBER(F13/F$9*100),F13/F$9*100,0)</f>
        <v>30.567987156153702</v>
      </c>
      <c r="H13" s="155">
        <f>[1]MercLab!S115</f>
        <v>72204.789603352794</v>
      </c>
      <c r="I13" s="181">
        <f>IF(ISNUMBER(H13/H$9*100),H13/H$9*100,0)</f>
        <v>24.206010811619159</v>
      </c>
      <c r="J13" s="155">
        <f>[1]MercLab!T115</f>
        <v>18414.801766937067</v>
      </c>
      <c r="K13" s="181">
        <f>IF(ISNUMBER(J13/J$9*100),J13/J$9*100,0)</f>
        <v>20.451387013068402</v>
      </c>
      <c r="L13" s="155">
        <f>[1]MercLab!U115</f>
        <v>64252.410241580008</v>
      </c>
      <c r="M13" s="181">
        <f>IF(ISNUMBER(L13/L$9*100),L13/L$9*100,0)</f>
        <v>11.367234922620272</v>
      </c>
      <c r="N13" s="155">
        <f>[1]MercLab!V115</f>
        <v>19376.593961133778</v>
      </c>
      <c r="O13" s="181">
        <f>IF(ISNUMBER(N13/N$9*100),N13/N$9*100,0)</f>
        <v>0</v>
      </c>
    </row>
    <row r="14" spans="1:15">
      <c r="A14" s="182" t="s">
        <v>55</v>
      </c>
      <c r="B14" s="155">
        <f>[1]MercLab!Q116</f>
        <v>114661.46760706512</v>
      </c>
      <c r="C14" s="181">
        <f>IF(ISNUMBER(B14/B$9*100),B14/B$9*100,0)</f>
        <v>9.5122741374239297</v>
      </c>
      <c r="D14" s="155">
        <f t="shared" si="0"/>
        <v>65775.988937476228</v>
      </c>
      <c r="E14" s="181">
        <f>IF(ISNUMBER(D14/D$9*100),D14/D$9*100,0)</f>
        <v>13.248908057194807</v>
      </c>
      <c r="F14" s="155">
        <f>[1]MercLab!R116</f>
        <v>5250.3773941196978</v>
      </c>
      <c r="G14" s="181">
        <f>IF(ISNUMBER(F14/F$9*100),F14/F$9*100,0)</f>
        <v>4.8556679368709244</v>
      </c>
      <c r="H14" s="155">
        <f>[1]MercLab!S116</f>
        <v>52411.39193426245</v>
      </c>
      <c r="I14" s="181">
        <f>IF(ISNUMBER(H14/H$9*100),H14/H$9*100,0)</f>
        <v>17.570451029385119</v>
      </c>
      <c r="J14" s="155">
        <f>[1]MercLab!T116</f>
        <v>8114.2196090940788</v>
      </c>
      <c r="K14" s="181">
        <f>IF(ISNUMBER(J14/J$9*100),J14/J$9*100,0)</f>
        <v>9.0116118345928609</v>
      </c>
      <c r="L14" s="155">
        <f>[1]MercLab!U116</f>
        <v>41510.315115972713</v>
      </c>
      <c r="M14" s="181">
        <f>IF(ISNUMBER(L14/L$9*100),L14/L$9*100,0)</f>
        <v>7.3438101677608589</v>
      </c>
      <c r="N14" s="155">
        <f>[1]MercLab!V116</f>
        <v>7375.1635536168196</v>
      </c>
      <c r="O14" s="181">
        <f>IF(ISNUMBER(N14/N$9*100),N14/N$9*100,0)</f>
        <v>0</v>
      </c>
    </row>
    <row r="15" spans="1:15">
      <c r="A15" s="182" t="s">
        <v>103</v>
      </c>
      <c r="B15" s="155">
        <f>[1]MercLab!Q117</f>
        <v>368057.38409566443</v>
      </c>
      <c r="C15" s="181">
        <f>IF(ISNUMBER(B15/B$9*100),B15/B$9*100,0)</f>
        <v>30.533908285727961</v>
      </c>
      <c r="D15" s="155">
        <f t="shared" si="0"/>
        <v>176006.29870799597</v>
      </c>
      <c r="E15" s="181">
        <f>IF(ISNUMBER(D15/D$9*100),D15/D$9*100,0)</f>
        <v>35.452013823554935</v>
      </c>
      <c r="F15" s="155">
        <f>[1]MercLab!R117</f>
        <v>46175.090620902207</v>
      </c>
      <c r="G15" s="181">
        <f>IF(ISNUMBER(F15/F$9*100),F15/F$9*100,0)</f>
        <v>42.703769687324808</v>
      </c>
      <c r="H15" s="155">
        <f>[1]MercLab!S117</f>
        <v>95334.14162019956</v>
      </c>
      <c r="I15" s="181">
        <f>IF(ISNUMBER(H15/H$9*100),H15/H$9*100,0)</f>
        <v>31.959919493593091</v>
      </c>
      <c r="J15" s="155">
        <f>[1]MercLab!T117</f>
        <v>34497.066466894197</v>
      </c>
      <c r="K15" s="181">
        <f>IF(ISNUMBER(J15/J$9*100),J15/J$9*100,0)</f>
        <v>38.312269991236796</v>
      </c>
      <c r="L15" s="155">
        <f>[1]MercLab!U117</f>
        <v>154786.8915533855</v>
      </c>
      <c r="M15" s="181">
        <f>IF(ISNUMBER(L15/L$9*100),L15/L$9*100,0)</f>
        <v>27.384170533276688</v>
      </c>
      <c r="N15" s="155">
        <f>[1]MercLab!V117</f>
        <v>37264.193834268721</v>
      </c>
      <c r="O15" s="181">
        <f>IF(ISNUMBER(N15/N$9*100),N15/N$9*100,0)</f>
        <v>0</v>
      </c>
    </row>
    <row r="16" spans="1:15">
      <c r="A16" s="180" t="s">
        <v>56</v>
      </c>
      <c r="B16" s="155">
        <f>[1]MercLab!Q118</f>
        <v>515385.15861099045</v>
      </c>
      <c r="C16" s="181">
        <f>IF(ISNUMBER(B16/B$9*100),B16/B$9*100,0)</f>
        <v>42.75616750230202</v>
      </c>
      <c r="D16" s="155">
        <f t="shared" si="0"/>
        <v>131008.78314809357</v>
      </c>
      <c r="E16" s="181">
        <f>IF(ISNUMBER(D16/D$9*100),D16/D$9*100,0)</f>
        <v>26.388403285946282</v>
      </c>
      <c r="F16" s="183">
        <f>[1]MercLab!R118</f>
        <v>23650.561771824574</v>
      </c>
      <c r="G16" s="181">
        <f>IF(ISNUMBER(F16/F$9*100),F16/F$9*100,0)</f>
        <v>21.872575219650141</v>
      </c>
      <c r="H16" s="155">
        <f>[1]MercLab!S118</f>
        <v>78342.48586916941</v>
      </c>
      <c r="I16" s="181">
        <f>IF(ISNUMBER(H16/H$9*100),H16/H$9*100,0)</f>
        <v>26.263618665404703</v>
      </c>
      <c r="J16" s="155">
        <f>[1]MercLab!T118</f>
        <v>29015.735507099587</v>
      </c>
      <c r="K16" s="181">
        <f>IF(ISNUMBER(J16/J$9*100),J16/J$9*100,0)</f>
        <v>32.224731161101516</v>
      </c>
      <c r="L16" s="155">
        <f>[1]MercLab!U118</f>
        <v>304692.59615992848</v>
      </c>
      <c r="M16" s="181">
        <f>IF(ISNUMBER(L16/L$9*100),L16/L$9*100,0)</f>
        <v>53.904784376347216</v>
      </c>
      <c r="N16" s="155">
        <f>[1]MercLab!V118</f>
        <v>79683.779302988201</v>
      </c>
      <c r="O16" s="181">
        <f>IF(ISNUMBER(N16/N$9*100),N16/N$9*100,0)</f>
        <v>0</v>
      </c>
    </row>
    <row r="17" spans="1:15">
      <c r="A17" s="179"/>
      <c r="B17" s="183"/>
      <c r="C17" s="181"/>
      <c r="D17" s="183">
        <f t="shared" si="0"/>
        <v>0</v>
      </c>
      <c r="E17" s="181"/>
      <c r="F17" s="183"/>
      <c r="G17" s="181"/>
      <c r="H17" s="183"/>
      <c r="I17" s="181"/>
      <c r="J17" s="183"/>
      <c r="K17" s="181"/>
      <c r="L17" s="183"/>
      <c r="M17" s="181"/>
      <c r="N17" s="183"/>
      <c r="O17" s="181"/>
    </row>
    <row r="18" spans="1:15">
      <c r="A18" s="179" t="s">
        <v>13</v>
      </c>
      <c r="B18" s="176"/>
      <c r="C18" s="146"/>
      <c r="D18" s="176"/>
      <c r="E18" s="146"/>
      <c r="F18" s="176"/>
      <c r="G18" s="146"/>
      <c r="H18" s="176"/>
      <c r="I18" s="146"/>
      <c r="J18" s="176"/>
      <c r="K18" s="146"/>
      <c r="L18" s="176"/>
      <c r="M18" s="146"/>
      <c r="N18" s="176"/>
      <c r="O18" s="146"/>
    </row>
    <row r="19" spans="1:15">
      <c r="A19" s="182" t="s">
        <v>40</v>
      </c>
      <c r="B19" s="155">
        <f>[1]MercLab!Q120</f>
        <v>130807.29040872752</v>
      </c>
      <c r="C19" s="181">
        <f>IF(ISNUMBER(B19/B$9*100),B19/B$9*100,0)</f>
        <v>10.851725793406565</v>
      </c>
      <c r="D19" s="155">
        <f t="shared" si="0"/>
        <v>21716.003350684063</v>
      </c>
      <c r="E19" s="181">
        <f>IF(ISNUMBER(D19/D$9*100),D19/D$9*100,0)</f>
        <v>4.3741392020184628</v>
      </c>
      <c r="F19" s="155">
        <f>[1]MercLab!R120</f>
        <v>234.58346199919828</v>
      </c>
      <c r="G19" s="181">
        <f>IF(ISNUMBER(F19/F$9*100),F19/F$9*100,0)</f>
        <v>0.21694809905006188</v>
      </c>
      <c r="H19" s="155">
        <f>[1]MercLab!S120</f>
        <v>12676.313758126738</v>
      </c>
      <c r="I19" s="181">
        <f>IF(ISNUMBER(H19/H$9*100),H19/H$9*100,0)</f>
        <v>4.2496209678927501</v>
      </c>
      <c r="J19" s="155">
        <f>[1]MercLab!T120</f>
        <v>8805.1061305581261</v>
      </c>
      <c r="K19" s="181">
        <f>IF(ISNUMBER(J19/J$9*100),J19/J$9*100,0)</f>
        <v>9.7789069600795138</v>
      </c>
      <c r="L19" s="155">
        <f>[1]MercLab!U120</f>
        <v>101867.50047689301</v>
      </c>
      <c r="M19" s="181">
        <f>IF(ISNUMBER(L19/L$9*100),L19/L$9*100,0)</f>
        <v>18.02192018240623</v>
      </c>
      <c r="N19" s="155">
        <f>[1]MercLab!V120</f>
        <v>7223.7865811502479</v>
      </c>
      <c r="O19" s="181">
        <f>IF(ISNUMBER(N19/N$9*100),N19/N$9*100,0)</f>
        <v>0</v>
      </c>
    </row>
    <row r="20" spans="1:15">
      <c r="A20" s="182" t="s">
        <v>41</v>
      </c>
      <c r="B20" s="155">
        <f>[1]MercLab!Q121</f>
        <v>590333.29803556507</v>
      </c>
      <c r="C20" s="181">
        <f>IF(ISNUMBER(B20/B$9*100),B20/B$9*100,0)</f>
        <v>48.973838208729433</v>
      </c>
      <c r="D20" s="155">
        <f t="shared" si="0"/>
        <v>171450.14766541345</v>
      </c>
      <c r="E20" s="181">
        <f>IF(ISNUMBER(D20/D$9*100),D20/D$9*100,0)</f>
        <v>34.534292520797365</v>
      </c>
      <c r="F20" s="155">
        <f>[1]MercLab!R121</f>
        <v>11027.102512372761</v>
      </c>
      <c r="G20" s="181">
        <f>IF(ISNUMBER(F20/F$9*100),F20/F$9*100,0)</f>
        <v>10.198114170970877</v>
      </c>
      <c r="H20" s="155">
        <f>[1]MercLab!S121</f>
        <v>100698.73140596313</v>
      </c>
      <c r="I20" s="181">
        <f>IF(ISNUMBER(H20/H$9*100),H20/H$9*100,0)</f>
        <v>33.758350305003766</v>
      </c>
      <c r="J20" s="155">
        <f>[1]MercLab!T121</f>
        <v>59724.313747077547</v>
      </c>
      <c r="K20" s="181">
        <f>IF(ISNUMBER(J20/J$9*100),J20/J$9*100,0)</f>
        <v>66.329525019620519</v>
      </c>
      <c r="L20" s="155">
        <f>[1]MercLab!U121</f>
        <v>338784.37631318776</v>
      </c>
      <c r="M20" s="181">
        <f>IF(ISNUMBER(L20/L$9*100),L20/L$9*100,0)</f>
        <v>59.936142149158641</v>
      </c>
      <c r="N20" s="155">
        <f>[1]MercLab!V121</f>
        <v>80098.774056989103</v>
      </c>
      <c r="O20" s="181">
        <f>IF(ISNUMBER(N20/N$9*100),N20/N$9*100,0)</f>
        <v>0</v>
      </c>
    </row>
    <row r="21" spans="1:15">
      <c r="A21" s="182" t="s">
        <v>42</v>
      </c>
      <c r="B21" s="155">
        <f>[1]MercLab!Q122</f>
        <v>357630.05219029926</v>
      </c>
      <c r="C21" s="181">
        <f>IF(ISNUMBER(B21/B$9*100),B21/B$9*100,0)</f>
        <v>29.668860578980933</v>
      </c>
      <c r="D21" s="155">
        <f t="shared" si="0"/>
        <v>197133.33683177704</v>
      </c>
      <c r="E21" s="181">
        <f>IF(ISNUMBER(D21/D$9*100),D21/D$9*100,0)</f>
        <v>39.707520888433812</v>
      </c>
      <c r="F21" s="155">
        <f>[1]MercLab!R122</f>
        <v>46880.724938125961</v>
      </c>
      <c r="G21" s="181">
        <f>IF(ISNUMBER(F21/F$9*100),F21/F$9*100,0)</f>
        <v>43.356356286744621</v>
      </c>
      <c r="H21" s="155">
        <f>[1]MercLab!S122</f>
        <v>129652.54349957331</v>
      </c>
      <c r="I21" s="181">
        <f>IF(ISNUMBER(H21/H$9*100),H21/H$9*100,0)</f>
        <v>43.464857206077454</v>
      </c>
      <c r="J21" s="155">
        <f>[1]MercLab!T122</f>
        <v>20600.068394077774</v>
      </c>
      <c r="K21" s="181">
        <f>IF(ISNUMBER(J21/J$9*100),J21/J$9*100,0)</f>
        <v>22.878333231878052</v>
      </c>
      <c r="L21" s="155">
        <f>[1]MercLab!U122</f>
        <v>109677.41893104612</v>
      </c>
      <c r="M21" s="181">
        <f>IF(ISNUMBER(L21/L$9*100),L21/L$9*100,0)</f>
        <v>19.403614308137481</v>
      </c>
      <c r="N21" s="155">
        <f>[1]MercLab!V122</f>
        <v>50819.296427489207</v>
      </c>
      <c r="O21" s="181">
        <f>IF(ISNUMBER(N21/N$9*100),N21/N$9*100,0)</f>
        <v>0</v>
      </c>
    </row>
    <row r="22" spans="1:15">
      <c r="A22" s="182" t="s">
        <v>43</v>
      </c>
      <c r="B22" s="155">
        <f>[1]MercLab!Q123</f>
        <v>123071.49032140982</v>
      </c>
      <c r="C22" s="181">
        <f>IF(ISNUMBER(B22/B$9*100),B22/B$9*100,0)</f>
        <v>10.209966598809094</v>
      </c>
      <c r="D22" s="155">
        <f t="shared" si="0"/>
        <v>104036.37369587069</v>
      </c>
      <c r="E22" s="181">
        <f>IF(ISNUMBER(D22/D$9*100),D22/D$9*100,0)</f>
        <v>20.955494124318946</v>
      </c>
      <c r="F22" s="184">
        <f>[1]MercLab!R123</f>
        <v>49536.389457512814</v>
      </c>
      <c r="G22" s="181">
        <f>IF(ISNUMBER(F22/F$9*100),F22/F$9*100,0)</f>
        <v>45.812374985955572</v>
      </c>
      <c r="H22" s="155">
        <f>[1]MercLab!S123</f>
        <v>54499.98423835788</v>
      </c>
      <c r="I22" s="181">
        <f>IF(ISNUMBER(H22/H$9*100),H22/H$9*100,0)</f>
        <v>18.27063294490241</v>
      </c>
      <c r="J22" s="155">
        <f>[1]MercLab!T123</f>
        <v>0</v>
      </c>
      <c r="K22" s="181">
        <f>IF(ISNUMBER(J22/J$9*100),J22/J$9*100,0)</f>
        <v>0</v>
      </c>
      <c r="L22" s="155">
        <f>[1]MercLab!U123</f>
        <v>13477.243039160196</v>
      </c>
      <c r="M22" s="181">
        <f>IF(ISNUMBER(L22/L$9*100),L22/L$9*100,0)</f>
        <v>2.3843305980176641</v>
      </c>
      <c r="N22" s="155">
        <f>[1]MercLab!V123</f>
        <v>5557.8735863792244</v>
      </c>
      <c r="O22" s="181">
        <f>IF(ISNUMBER(N22/N$9*100),N22/N$9*100,0)</f>
        <v>0</v>
      </c>
    </row>
    <row r="23" spans="1:15">
      <c r="A23" s="182" t="s">
        <v>49</v>
      </c>
      <c r="B23" s="184">
        <f>[1]MercLab!Q124</f>
        <v>3563.2847263755393</v>
      </c>
      <c r="C23" s="181">
        <f>IF(ISNUMBER(B23/B$9*100),B23/B$9*100,0)</f>
        <v>0.29560882007140149</v>
      </c>
      <c r="D23" s="184">
        <f t="shared" si="0"/>
        <v>2127.6104157985396</v>
      </c>
      <c r="E23" s="181">
        <f>IF(ISNUMBER(D23/D$9*100),D23/D$9*100,0)</f>
        <v>0.42855326443270403</v>
      </c>
      <c r="F23" s="183">
        <f>[1]MercLab!R124</f>
        <v>450.03921252305338</v>
      </c>
      <c r="G23" s="181">
        <f>IF(ISNUMBER(F23/F$9*100),F23/F$9*100,0)</f>
        <v>0.41620645727871869</v>
      </c>
      <c r="H23" s="184">
        <f>[1]MercLab!S124</f>
        <v>765.23612496368764</v>
      </c>
      <c r="I23" s="181">
        <f>IF(ISNUMBER(H23/H$9*100),H23/H$9*100,0)</f>
        <v>0.25653857612587588</v>
      </c>
      <c r="J23" s="184">
        <f>[1]MercLab!T124</f>
        <v>912.33507831179861</v>
      </c>
      <c r="K23" s="181">
        <f>IF(ISNUMBER(J23/J$9*100),J23/J$9*100,0)</f>
        <v>1.0132347884218431</v>
      </c>
      <c r="L23" s="184">
        <f>[1]MercLab!U124</f>
        <v>1435.6743105769986</v>
      </c>
      <c r="M23" s="181">
        <f>IF(ISNUMBER(L23/L$9*100),L23/L$9*100,0)</f>
        <v>0.25399276228455969</v>
      </c>
      <c r="N23" s="184">
        <f>[1]MercLab!V124</f>
        <v>0</v>
      </c>
      <c r="O23" s="181">
        <f>IF(ISNUMBER(N23/N$9*100),N23/N$9*100,0)</f>
        <v>0</v>
      </c>
    </row>
    <row r="24" spans="1:15">
      <c r="A24" s="185"/>
      <c r="B24" s="183"/>
      <c r="C24" s="186"/>
      <c r="D24" s="183">
        <f t="shared" si="0"/>
        <v>0</v>
      </c>
      <c r="E24" s="186"/>
      <c r="F24" s="183"/>
      <c r="G24" s="186"/>
      <c r="H24" s="183"/>
      <c r="I24" s="186"/>
      <c r="J24" s="183"/>
      <c r="K24" s="186"/>
      <c r="L24" s="183"/>
      <c r="M24" s="186"/>
      <c r="N24" s="183"/>
      <c r="O24" s="186"/>
    </row>
    <row r="25" spans="1:15">
      <c r="A25" s="187" t="s">
        <v>19</v>
      </c>
      <c r="B25" s="176"/>
      <c r="C25" s="146"/>
      <c r="D25" s="176"/>
      <c r="E25" s="146"/>
      <c r="F25" s="176"/>
      <c r="G25" s="146"/>
      <c r="H25" s="176"/>
      <c r="I25" s="146"/>
      <c r="J25" s="176"/>
      <c r="K25" s="146"/>
      <c r="L25" s="176"/>
      <c r="M25" s="146"/>
      <c r="N25" s="176"/>
      <c r="O25" s="146"/>
    </row>
    <row r="26" spans="1:15">
      <c r="A26" s="182" t="s">
        <v>44</v>
      </c>
      <c r="B26" s="184">
        <f>[1]MercLab!Q126</f>
        <v>7994.6027205633291</v>
      </c>
      <c r="C26" s="181">
        <f t="shared" ref="C26:C34" si="1">IF(ISNUMBER(B26/B$9*100),B26/B$9*100,0)</f>
        <v>0.66322936802448296</v>
      </c>
      <c r="D26" s="184">
        <f t="shared" si="0"/>
        <v>0</v>
      </c>
      <c r="E26" s="181">
        <f t="shared" ref="E26:E34" si="2">IF(ISNUMBER(D26/D$9*100),D26/D$9*100,0)</f>
        <v>0</v>
      </c>
      <c r="F26" s="184">
        <f>[1]MercLab!R126</f>
        <v>0</v>
      </c>
      <c r="G26" s="181">
        <f t="shared" ref="G26:G34" si="3">IF(ISNUMBER(F26/F$9*100),F26/F$9*100,0)</f>
        <v>0</v>
      </c>
      <c r="H26" s="184">
        <f>[1]MercLab!S126</f>
        <v>0</v>
      </c>
      <c r="I26" s="181">
        <f t="shared" ref="I26:I34" si="4">IF(ISNUMBER(H26/H$9*100),H26/H$9*100,0)</f>
        <v>0</v>
      </c>
      <c r="J26" s="184">
        <f>[1]MercLab!T126</f>
        <v>0</v>
      </c>
      <c r="K26" s="181">
        <f t="shared" ref="K26:K34" si="5">IF(ISNUMBER(J26/J$9*100),J26/J$9*100,0)</f>
        <v>0</v>
      </c>
      <c r="L26" s="184">
        <f>[1]MercLab!U126</f>
        <v>569.80255480585367</v>
      </c>
      <c r="M26" s="181">
        <f t="shared" ref="M26:M34" si="6">IF(ISNUMBER(L26/L$9*100),L26/L$9*100,0)</f>
        <v>0.10080679426086032</v>
      </c>
      <c r="N26" s="184">
        <f>[1]MercLab!V126</f>
        <v>7424.800165757475</v>
      </c>
      <c r="O26" s="181">
        <f t="shared" ref="O26:O34" si="7">IF(ISNUMBER(N26/N$9*100),N26/N$9*100,0)</f>
        <v>0</v>
      </c>
    </row>
    <row r="27" spans="1:15">
      <c r="A27" s="182" t="s">
        <v>45</v>
      </c>
      <c r="B27" s="184">
        <f>[1]MercLab!Q127</f>
        <v>31187.448436017792</v>
      </c>
      <c r="C27" s="181">
        <f t="shared" si="1"/>
        <v>2.5872995118710205</v>
      </c>
      <c r="D27" s="184">
        <f t="shared" si="0"/>
        <v>4524.0375619993829</v>
      </c>
      <c r="E27" s="181">
        <f t="shared" si="2"/>
        <v>0.91125285494681862</v>
      </c>
      <c r="F27" s="184">
        <f>[1]MercLab!R127</f>
        <v>0</v>
      </c>
      <c r="G27" s="181">
        <f t="shared" si="3"/>
        <v>0</v>
      </c>
      <c r="H27" s="184">
        <f>[1]MercLab!S127</f>
        <v>2918.9284509495446</v>
      </c>
      <c r="I27" s="181">
        <f t="shared" si="4"/>
        <v>0.97854469253583398</v>
      </c>
      <c r="J27" s="184">
        <f>[1]MercLab!T127</f>
        <v>1605.1091110498378</v>
      </c>
      <c r="K27" s="181">
        <f t="shared" si="5"/>
        <v>1.7826261745169187</v>
      </c>
      <c r="L27" s="184">
        <f>[1]MercLab!U127</f>
        <v>1055.7835235208861</v>
      </c>
      <c r="M27" s="181">
        <f t="shared" si="6"/>
        <v>0.18678426683404331</v>
      </c>
      <c r="N27" s="184">
        <f>[1]MercLab!V127</f>
        <v>25607.627350497532</v>
      </c>
      <c r="O27" s="181">
        <f t="shared" si="7"/>
        <v>0</v>
      </c>
    </row>
    <row r="28" spans="1:15">
      <c r="A28" s="182" t="s">
        <v>46</v>
      </c>
      <c r="B28" s="184">
        <f>[1]MercLab!Q128</f>
        <v>79644.197324958295</v>
      </c>
      <c r="C28" s="181">
        <f t="shared" si="1"/>
        <v>6.6072539818372942</v>
      </c>
      <c r="D28" s="184">
        <f t="shared" si="0"/>
        <v>35413.983260533831</v>
      </c>
      <c r="E28" s="181">
        <f t="shared" si="2"/>
        <v>7.1332505331671472</v>
      </c>
      <c r="F28" s="184">
        <f>[1]MercLab!R128</f>
        <v>234.58346199919828</v>
      </c>
      <c r="G28" s="181">
        <f t="shared" si="3"/>
        <v>0.21694809905006188</v>
      </c>
      <c r="H28" s="184">
        <f>[1]MercLab!S128</f>
        <v>17044.18443778051</v>
      </c>
      <c r="I28" s="181">
        <f t="shared" si="4"/>
        <v>5.7139106012572398</v>
      </c>
      <c r="J28" s="184">
        <f>[1]MercLab!T128</f>
        <v>18135.215360754119</v>
      </c>
      <c r="K28" s="181">
        <f t="shared" si="5"/>
        <v>20.140879744578186</v>
      </c>
      <c r="L28" s="184">
        <f>[1]MercLab!U128</f>
        <v>11451.144128822421</v>
      </c>
      <c r="M28" s="181">
        <f t="shared" si="6"/>
        <v>2.0258826860454815</v>
      </c>
      <c r="N28" s="184">
        <f>[1]MercLab!V128</f>
        <v>32779.069935601583</v>
      </c>
      <c r="O28" s="181">
        <f t="shared" si="7"/>
        <v>0</v>
      </c>
    </row>
    <row r="29" spans="1:15">
      <c r="A29" s="182" t="s">
        <v>47</v>
      </c>
      <c r="B29" s="184">
        <f>[1]MercLab!Q129</f>
        <v>171341.34276494593</v>
      </c>
      <c r="C29" s="181">
        <f t="shared" si="1"/>
        <v>14.214416206844863</v>
      </c>
      <c r="D29" s="184">
        <f t="shared" si="0"/>
        <v>110709.51032752266</v>
      </c>
      <c r="E29" s="181">
        <f t="shared" si="2"/>
        <v>22.299628589099033</v>
      </c>
      <c r="F29" s="183">
        <f>[1]MercLab!R129</f>
        <v>11876.190661730507</v>
      </c>
      <c r="G29" s="181">
        <f t="shared" si="3"/>
        <v>10.983370123625063</v>
      </c>
      <c r="H29" s="184">
        <f>[1]MercLab!S129</f>
        <v>77160.678733287452</v>
      </c>
      <c r="I29" s="181">
        <f t="shared" si="4"/>
        <v>25.867428378506073</v>
      </c>
      <c r="J29" s="184">
        <f>[1]MercLab!T129</f>
        <v>21672.640932504703</v>
      </c>
      <c r="K29" s="181">
        <f t="shared" si="5"/>
        <v>24.069526944445879</v>
      </c>
      <c r="L29" s="184">
        <f>[1]MercLab!U129</f>
        <v>36073.473568546571</v>
      </c>
      <c r="M29" s="181">
        <f t="shared" si="6"/>
        <v>6.3819496729671368</v>
      </c>
      <c r="N29" s="184">
        <f>[1]MercLab!V129</f>
        <v>24558.35886887629</v>
      </c>
      <c r="O29" s="181">
        <f t="shared" si="7"/>
        <v>0</v>
      </c>
    </row>
    <row r="30" spans="1:15">
      <c r="A30" s="182" t="s">
        <v>48</v>
      </c>
      <c r="B30" s="183">
        <f>[1]MercLab!Q130</f>
        <v>141176.84097415232</v>
      </c>
      <c r="C30" s="181">
        <f t="shared" si="1"/>
        <v>11.711979980961742</v>
      </c>
      <c r="D30" s="183">
        <f t="shared" si="0"/>
        <v>84312.416908304614</v>
      </c>
      <c r="E30" s="181">
        <f t="shared" si="2"/>
        <v>16.982602279987322</v>
      </c>
      <c r="F30" s="155">
        <f>[1]MercLab!R130</f>
        <v>14226.30434084138</v>
      </c>
      <c r="G30" s="181">
        <f t="shared" si="3"/>
        <v>13.156808484920941</v>
      </c>
      <c r="H30" s="183">
        <f>[1]MercLab!S130</f>
        <v>56224.282175560955</v>
      </c>
      <c r="I30" s="181">
        <f t="shared" si="4"/>
        <v>18.848688427643573</v>
      </c>
      <c r="J30" s="183">
        <f>[1]MercLab!T130</f>
        <v>13861.830391902275</v>
      </c>
      <c r="K30" s="181">
        <f t="shared" si="5"/>
        <v>15.394879708306549</v>
      </c>
      <c r="L30" s="183">
        <f>[1]MercLab!U130</f>
        <v>43800.547590512018</v>
      </c>
      <c r="M30" s="181">
        <f t="shared" si="6"/>
        <v>7.7489873504940743</v>
      </c>
      <c r="N30" s="183">
        <f>[1]MercLab!V130</f>
        <v>13063.876475335346</v>
      </c>
      <c r="O30" s="181">
        <f t="shared" si="7"/>
        <v>0</v>
      </c>
    </row>
    <row r="31" spans="1:15">
      <c r="A31" s="182" t="s">
        <v>50</v>
      </c>
      <c r="B31" s="155">
        <f>[1]MercLab!Q131</f>
        <v>187357.81878904687</v>
      </c>
      <c r="C31" s="181">
        <f t="shared" si="1"/>
        <v>15.543137300654919</v>
      </c>
      <c r="D31" s="155">
        <f t="shared" si="0"/>
        <v>91280.294327642259</v>
      </c>
      <c r="E31" s="181">
        <f t="shared" si="2"/>
        <v>18.386104816001804</v>
      </c>
      <c r="F31" s="184">
        <f>[1]MercLab!R131</f>
        <v>19409.345461615896</v>
      </c>
      <c r="G31" s="181">
        <f t="shared" si="3"/>
        <v>17.950202311013321</v>
      </c>
      <c r="H31" s="155">
        <f>[1]MercLab!S131</f>
        <v>60618.633577997512</v>
      </c>
      <c r="I31" s="181">
        <f t="shared" si="4"/>
        <v>20.321855486806278</v>
      </c>
      <c r="J31" s="155">
        <f>[1]MercLab!T131</f>
        <v>11252.315288028849</v>
      </c>
      <c r="K31" s="181">
        <f t="shared" si="5"/>
        <v>12.496765246842024</v>
      </c>
      <c r="L31" s="155">
        <f>[1]MercLab!U131</f>
        <v>85497.023790199048</v>
      </c>
      <c r="M31" s="181">
        <f t="shared" si="6"/>
        <v>15.125732263645396</v>
      </c>
      <c r="N31" s="155">
        <f>[1]MercLab!V131</f>
        <v>10580.500671205635</v>
      </c>
      <c r="O31" s="181">
        <f t="shared" si="7"/>
        <v>0</v>
      </c>
    </row>
    <row r="32" spans="1:15">
      <c r="A32" s="182" t="s">
        <v>51</v>
      </c>
      <c r="B32" s="184">
        <f>[1]MercLab!Q132</f>
        <v>209811.11937484893</v>
      </c>
      <c r="C32" s="181">
        <f t="shared" si="1"/>
        <v>17.405855046376239</v>
      </c>
      <c r="D32" s="184">
        <f t="shared" si="0"/>
        <v>83240.494184462164</v>
      </c>
      <c r="E32" s="181">
        <f t="shared" si="2"/>
        <v>16.766690579653844</v>
      </c>
      <c r="F32" s="184">
        <f>[1]MercLab!R132</f>
        <v>25087.803703055914</v>
      </c>
      <c r="G32" s="181">
        <f t="shared" si="3"/>
        <v>23.201769111659225</v>
      </c>
      <c r="H32" s="184">
        <f>[1]MercLab!S132</f>
        <v>47974.453334167898</v>
      </c>
      <c r="I32" s="181">
        <f t="shared" si="4"/>
        <v>16.083006992578564</v>
      </c>
      <c r="J32" s="184">
        <f>[1]MercLab!T132</f>
        <v>10178.237147238353</v>
      </c>
      <c r="K32" s="181">
        <f t="shared" si="5"/>
        <v>11.303899419797224</v>
      </c>
      <c r="L32" s="184">
        <f>[1]MercLab!U132</f>
        <v>114686.47134191965</v>
      </c>
      <c r="M32" s="181">
        <f t="shared" si="6"/>
        <v>20.289792356245464</v>
      </c>
      <c r="N32" s="184">
        <f>[1]MercLab!V132</f>
        <v>11884.153848467378</v>
      </c>
      <c r="O32" s="181">
        <f t="shared" si="7"/>
        <v>0</v>
      </c>
    </row>
    <row r="33" spans="1:15">
      <c r="A33" s="182" t="s">
        <v>52</v>
      </c>
      <c r="B33" s="184">
        <f>[1]MercLab!Q133</f>
        <v>269726.70960692817</v>
      </c>
      <c r="C33" s="181">
        <f t="shared" si="1"/>
        <v>22.376430875269428</v>
      </c>
      <c r="D33" s="184">
        <f t="shared" si="0"/>
        <v>76067.234723393471</v>
      </c>
      <c r="E33" s="181">
        <f t="shared" si="2"/>
        <v>15.321819029939244</v>
      </c>
      <c r="F33" s="184">
        <f>[1]MercLab!R133</f>
        <v>34317.729340539016</v>
      </c>
      <c r="G33" s="181">
        <f t="shared" si="3"/>
        <v>31.737813402079972</v>
      </c>
      <c r="H33" s="184">
        <f>[1]MercLab!S133</f>
        <v>30964.973590654146</v>
      </c>
      <c r="I33" s="181">
        <f t="shared" si="4"/>
        <v>10.380730830106478</v>
      </c>
      <c r="J33" s="184">
        <f>[1]MercLab!T133</f>
        <v>10784.531792200303</v>
      </c>
      <c r="K33" s="181">
        <f t="shared" si="5"/>
        <v>11.977247229075878</v>
      </c>
      <c r="L33" s="184">
        <f>[1]MercLab!U133</f>
        <v>181181.29542577791</v>
      </c>
      <c r="M33" s="181">
        <f t="shared" si="6"/>
        <v>32.053744613562962</v>
      </c>
      <c r="N33" s="184">
        <f>[1]MercLab!V133</f>
        <v>12478.179457758413</v>
      </c>
      <c r="O33" s="181">
        <f t="shared" si="7"/>
        <v>0</v>
      </c>
    </row>
    <row r="34" spans="1:15">
      <c r="A34" s="182" t="s">
        <v>104</v>
      </c>
      <c r="B34" s="184">
        <f>[1]MercLab!Q134</f>
        <v>107165.33569095985</v>
      </c>
      <c r="C34" s="181">
        <f t="shared" si="1"/>
        <v>8.8903977281611137</v>
      </c>
      <c r="D34" s="184">
        <f t="shared" si="0"/>
        <v>10915.500665684856</v>
      </c>
      <c r="E34" s="181">
        <f t="shared" si="2"/>
        <v>2.1986513172059694</v>
      </c>
      <c r="F34" s="183">
        <f>[1]MercLab!R134</f>
        <v>2976.8826127517223</v>
      </c>
      <c r="G34" s="181">
        <f t="shared" si="3"/>
        <v>2.7530884676511205</v>
      </c>
      <c r="H34" s="184">
        <f>[1]MercLab!S134</f>
        <v>5386.6747265865497</v>
      </c>
      <c r="I34" s="181">
        <f t="shared" si="4"/>
        <v>1.8058345905681457</v>
      </c>
      <c r="J34" s="184">
        <f>[1]MercLab!T134</f>
        <v>2551.9433263465826</v>
      </c>
      <c r="K34" s="181">
        <f t="shared" si="5"/>
        <v>2.8341755324370217</v>
      </c>
      <c r="L34" s="184">
        <f>[1]MercLab!U134</f>
        <v>90926.671146767505</v>
      </c>
      <c r="M34" s="181">
        <f t="shared" si="6"/>
        <v>16.086319995950522</v>
      </c>
      <c r="N34" s="184">
        <f>[1]MercLab!V134</f>
        <v>5323.1638785074383</v>
      </c>
      <c r="O34" s="181">
        <f t="shared" si="7"/>
        <v>0</v>
      </c>
    </row>
    <row r="35" spans="1:15">
      <c r="A35" s="188"/>
      <c r="B35" s="183"/>
      <c r="C35" s="181"/>
      <c r="D35" s="183">
        <f t="shared" si="0"/>
        <v>0</v>
      </c>
      <c r="E35" s="181"/>
      <c r="F35" s="183"/>
      <c r="G35" s="181"/>
      <c r="H35" s="183"/>
      <c r="I35" s="181"/>
      <c r="J35" s="183"/>
      <c r="K35" s="181"/>
      <c r="L35" s="183"/>
      <c r="M35" s="181"/>
      <c r="N35" s="183"/>
      <c r="O35" s="181"/>
    </row>
    <row r="36" spans="1:15">
      <c r="A36" s="179" t="s">
        <v>112</v>
      </c>
      <c r="B36" s="176"/>
      <c r="C36" s="146"/>
      <c r="D36" s="176"/>
      <c r="E36" s="146"/>
      <c r="F36" s="176"/>
      <c r="G36" s="146"/>
      <c r="H36" s="176"/>
      <c r="I36" s="146"/>
      <c r="J36" s="176"/>
      <c r="K36" s="146"/>
      <c r="L36" s="176"/>
      <c r="M36" s="146"/>
      <c r="N36" s="176"/>
      <c r="O36" s="146"/>
    </row>
    <row r="37" spans="1:15">
      <c r="A37" s="189" t="s">
        <v>107</v>
      </c>
      <c r="B37" s="184">
        <f>SUM(B38:B40)</f>
        <v>727772.75095480168</v>
      </c>
      <c r="C37" s="181">
        <f t="shared" ref="C37:C44" si="8">IF(ISNUMBER(B37/B$9*100),B37/B$9*100,0)</f>
        <v>60.375765820065816</v>
      </c>
      <c r="D37" s="184">
        <f t="shared" si="0"/>
        <v>257337.05800636654</v>
      </c>
      <c r="E37" s="181">
        <f t="shared" ref="E37:E44" si="9">IF(ISNUMBER(D37/D$9*100),D37/D$9*100,0)</f>
        <v>51.834036649395223</v>
      </c>
      <c r="F37" s="184">
        <f>SUM(F38:F40)</f>
        <v>13330.707170018402</v>
      </c>
      <c r="G37" s="181">
        <f t="shared" ref="G37:G44" si="10">IF(ISNUMBER(F37/F$9*100),F37/F$9*100,0)</f>
        <v>12.328539935770948</v>
      </c>
      <c r="H37" s="184">
        <f>SUM(H38:H40)</f>
        <v>159881.85020066367</v>
      </c>
      <c r="I37" s="181">
        <f t="shared" ref="I37:I44" si="11">IF(ISNUMBER(H37/H$9*100),H37/H$9*100,0)</f>
        <v>53.598962282125861</v>
      </c>
      <c r="J37" s="184">
        <f>SUM(J38:J40)</f>
        <v>84124.500635684468</v>
      </c>
      <c r="K37" s="181">
        <f t="shared" ref="K37:K44" si="12">IF(ISNUMBER(J37/J$9*100),J37/J$9*100,0)</f>
        <v>93.428250901430488</v>
      </c>
      <c r="L37" s="184">
        <f>SUM(L38:L40)</f>
        <v>470435.69294844876</v>
      </c>
      <c r="M37" s="181">
        <f t="shared" ref="M37:M44" si="13">IF(ISNUMBER(L37/L$9*100),L37/L$9*100,0)</f>
        <v>83.227275329044119</v>
      </c>
      <c r="N37" s="184">
        <f>SUM(N38:N40)</f>
        <v>0</v>
      </c>
      <c r="O37" s="181">
        <f t="shared" ref="O37:O44" si="14">IF(ISNUMBER(N37/N$9*100),N37/N$9*100,0)</f>
        <v>0</v>
      </c>
    </row>
    <row r="38" spans="1:15">
      <c r="A38" s="190" t="s">
        <v>116</v>
      </c>
      <c r="B38" s="184">
        <f>[1]MercLab!Q139</f>
        <v>434702.39967681334</v>
      </c>
      <c r="C38" s="181">
        <f t="shared" si="8"/>
        <v>36.062754822676659</v>
      </c>
      <c r="D38" s="184">
        <f t="shared" si="0"/>
        <v>77927.098635250964</v>
      </c>
      <c r="E38" s="181">
        <f t="shared" si="9"/>
        <v>15.696441538321707</v>
      </c>
      <c r="F38" s="184">
        <f>[1]MercLab!R139</f>
        <v>7761.4920249362449</v>
      </c>
      <c r="G38" s="181">
        <f t="shared" si="10"/>
        <v>7.1780036250291532</v>
      </c>
      <c r="H38" s="184">
        <f>[1]MercLab!S139</f>
        <v>48859.875479370348</v>
      </c>
      <c r="I38" s="181">
        <f t="shared" si="11"/>
        <v>16.379836858538347</v>
      </c>
      <c r="J38" s="184">
        <f>[1]MercLab!T139</f>
        <v>21305.731130944361</v>
      </c>
      <c r="K38" s="181">
        <f t="shared" si="12"/>
        <v>23.662038748506053</v>
      </c>
      <c r="L38" s="184">
        <f>[1]MercLab!U139</f>
        <v>356775.30104157084</v>
      </c>
      <c r="M38" s="181">
        <f t="shared" si="13"/>
        <v>63.119012131682105</v>
      </c>
      <c r="N38" s="184">
        <f>[1]MercLab!V139</f>
        <v>0</v>
      </c>
      <c r="O38" s="181">
        <f t="shared" si="14"/>
        <v>0</v>
      </c>
    </row>
    <row r="39" spans="1:15">
      <c r="A39" s="190" t="s">
        <v>117</v>
      </c>
      <c r="B39" s="184">
        <f>[1]MercLab!Q140</f>
        <v>292835.76781598915</v>
      </c>
      <c r="C39" s="181">
        <f t="shared" si="8"/>
        <v>24.29355003770312</v>
      </c>
      <c r="D39" s="184">
        <f t="shared" si="0"/>
        <v>179409.9593711156</v>
      </c>
      <c r="E39" s="181">
        <f t="shared" si="9"/>
        <v>36.137595111073516</v>
      </c>
      <c r="F39" s="184">
        <f>[1]MercLab!R140</f>
        <v>5569.2151450821575</v>
      </c>
      <c r="G39" s="181">
        <f t="shared" si="10"/>
        <v>5.1505363107417947</v>
      </c>
      <c r="H39" s="184">
        <f>[1]MercLab!S140</f>
        <v>111021.97472129333</v>
      </c>
      <c r="I39" s="181">
        <f t="shared" si="11"/>
        <v>37.219125423587514</v>
      </c>
      <c r="J39" s="184">
        <f>[1]MercLab!T140</f>
        <v>62818.769504740114</v>
      </c>
      <c r="K39" s="181">
        <f t="shared" si="12"/>
        <v>69.766212152924439</v>
      </c>
      <c r="L39" s="184">
        <f>[1]MercLab!U140</f>
        <v>113425.80844487874</v>
      </c>
      <c r="M39" s="181">
        <f t="shared" si="13"/>
        <v>20.066761792022035</v>
      </c>
      <c r="N39" s="184">
        <f>[1]MercLab!V140</f>
        <v>0</v>
      </c>
      <c r="O39" s="181">
        <f t="shared" si="14"/>
        <v>0</v>
      </c>
    </row>
    <row r="40" spans="1:15">
      <c r="A40" s="190" t="s">
        <v>118</v>
      </c>
      <c r="B40" s="184">
        <f>[1]MercLab!Q141</f>
        <v>234.58346199919828</v>
      </c>
      <c r="C40" s="181">
        <f t="shared" si="8"/>
        <v>1.9460959686031863E-2</v>
      </c>
      <c r="D40" s="184">
        <f t="shared" si="0"/>
        <v>0</v>
      </c>
      <c r="E40" s="181">
        <f t="shared" si="9"/>
        <v>0</v>
      </c>
      <c r="F40" s="184">
        <f>[1]MercLab!R141</f>
        <v>0</v>
      </c>
      <c r="G40" s="181">
        <f t="shared" si="10"/>
        <v>0</v>
      </c>
      <c r="H40" s="184">
        <f>[1]MercLab!S141</f>
        <v>0</v>
      </c>
      <c r="I40" s="181">
        <f t="shared" si="11"/>
        <v>0</v>
      </c>
      <c r="J40" s="184">
        <f>[1]MercLab!T141</f>
        <v>0</v>
      </c>
      <c r="K40" s="181">
        <f t="shared" si="12"/>
        <v>0</v>
      </c>
      <c r="L40" s="184">
        <f>[1]MercLab!U141</f>
        <v>234.58346199919828</v>
      </c>
      <c r="M40" s="181">
        <f t="shared" si="13"/>
        <v>4.1501405339979341E-2</v>
      </c>
      <c r="N40" s="184">
        <f>[1]MercLab!V141</f>
        <v>0</v>
      </c>
      <c r="O40" s="181">
        <f t="shared" si="14"/>
        <v>0</v>
      </c>
    </row>
    <row r="41" spans="1:15">
      <c r="A41" s="189" t="s">
        <v>108</v>
      </c>
      <c r="B41" s="184">
        <f>[1]MercLab!Q142</f>
        <v>227682.79197256838</v>
      </c>
      <c r="C41" s="181">
        <f t="shared" si="8"/>
        <v>18.888482581080144</v>
      </c>
      <c r="D41" s="184">
        <f t="shared" si="0"/>
        <v>167807.24312154806</v>
      </c>
      <c r="E41" s="181">
        <f t="shared" si="9"/>
        <v>33.800521609216119</v>
      </c>
      <c r="F41" s="155">
        <f>[1]MercLab!R142</f>
        <v>52676.839929216723</v>
      </c>
      <c r="G41" s="181">
        <f t="shared" si="10"/>
        <v>48.716734714431922</v>
      </c>
      <c r="H41" s="184">
        <f>[1]MercLab!S142</f>
        <v>109213.08047799062</v>
      </c>
      <c r="I41" s="181">
        <f t="shared" si="11"/>
        <v>36.612709784805183</v>
      </c>
      <c r="J41" s="184">
        <f>[1]MercLab!T142</f>
        <v>5917.3227143407303</v>
      </c>
      <c r="K41" s="181">
        <f t="shared" si="12"/>
        <v>6.5717490985693887</v>
      </c>
      <c r="L41" s="184">
        <f>[1]MercLab!U142</f>
        <v>59875.548851022344</v>
      </c>
      <c r="M41" s="181">
        <f t="shared" si="13"/>
        <v>10.592901143340212</v>
      </c>
      <c r="N41" s="184">
        <f>[1]MercLab!V142</f>
        <v>0</v>
      </c>
      <c r="O41" s="181">
        <f t="shared" si="14"/>
        <v>0</v>
      </c>
    </row>
    <row r="42" spans="1:15">
      <c r="A42" s="189" t="s">
        <v>109</v>
      </c>
      <c r="B42" s="155">
        <f>[1]MercLab!Q143</f>
        <v>47792.41982069159</v>
      </c>
      <c r="C42" s="181">
        <f t="shared" si="8"/>
        <v>3.9648419692585488</v>
      </c>
      <c r="D42" s="155">
        <f t="shared" si="0"/>
        <v>35759.20468214991</v>
      </c>
      <c r="E42" s="181">
        <f t="shared" si="9"/>
        <v>7.202786650346825</v>
      </c>
      <c r="F42" s="184">
        <f>[1]MercLab!R143</f>
        <v>22255.994442242874</v>
      </c>
      <c r="G42" s="181">
        <f t="shared" si="10"/>
        <v>20.582847765840523</v>
      </c>
      <c r="H42" s="155">
        <f>[1]MercLab!S143</f>
        <v>13503.210239907037</v>
      </c>
      <c r="I42" s="181">
        <f t="shared" si="11"/>
        <v>4.5268306279169428</v>
      </c>
      <c r="J42" s="155">
        <f>[1]MercLab!T143</f>
        <v>0</v>
      </c>
      <c r="K42" s="181">
        <f t="shared" si="12"/>
        <v>0</v>
      </c>
      <c r="L42" s="155">
        <f>[1]MercLab!U143</f>
        <v>12033.215138541536</v>
      </c>
      <c r="M42" s="181">
        <f t="shared" si="13"/>
        <v>2.1288599577812302</v>
      </c>
      <c r="N42" s="155">
        <f>[1]MercLab!V143</f>
        <v>0</v>
      </c>
      <c r="O42" s="181">
        <f t="shared" si="14"/>
        <v>0</v>
      </c>
    </row>
    <row r="43" spans="1:15">
      <c r="A43" s="189" t="s">
        <v>110</v>
      </c>
      <c r="B43" s="184">
        <f>[1]MercLab!Q144</f>
        <v>20148.513240279448</v>
      </c>
      <c r="C43" s="181">
        <f t="shared" si="8"/>
        <v>1.671513415996468</v>
      </c>
      <c r="D43" s="184">
        <f t="shared" si="0"/>
        <v>16624.242953991052</v>
      </c>
      <c r="E43" s="181">
        <f t="shared" si="9"/>
        <v>3.3485329521576479</v>
      </c>
      <c r="F43" s="184">
        <f>[1]MercLab!R144</f>
        <v>10793.168678237957</v>
      </c>
      <c r="G43" s="181">
        <f t="shared" si="10"/>
        <v>9.9817668624840934</v>
      </c>
      <c r="H43" s="184">
        <f>[1]MercLab!S144</f>
        <v>5831.0742757530952</v>
      </c>
      <c r="I43" s="181">
        <f t="shared" si="11"/>
        <v>1.9548155702357961</v>
      </c>
      <c r="J43" s="184">
        <f>[1]MercLab!T144</f>
        <v>0</v>
      </c>
      <c r="K43" s="181">
        <f t="shared" si="12"/>
        <v>0</v>
      </c>
      <c r="L43" s="184">
        <f>[1]MercLab!U144</f>
        <v>3524.2702862884262</v>
      </c>
      <c r="M43" s="181">
        <f t="shared" si="13"/>
        <v>0.62349736180209026</v>
      </c>
      <c r="N43" s="184">
        <f>[1]MercLab!V144</f>
        <v>0</v>
      </c>
      <c r="O43" s="181">
        <f t="shared" si="14"/>
        <v>0</v>
      </c>
    </row>
    <row r="44" spans="1:15">
      <c r="A44" s="189" t="s">
        <v>111</v>
      </c>
      <c r="B44" s="184">
        <f>[1]MercLab!Q145</f>
        <v>14845.811471904781</v>
      </c>
      <c r="C44" s="181">
        <f t="shared" si="8"/>
        <v>1.2316031833572125</v>
      </c>
      <c r="D44" s="184">
        <f t="shared" si="0"/>
        <v>12569.75284695658</v>
      </c>
      <c r="E44" s="181">
        <f t="shared" si="9"/>
        <v>2.5318585468823853</v>
      </c>
      <c r="F44" s="183">
        <f>[1]MercLab!R145</f>
        <v>7132.1857166185928</v>
      </c>
      <c r="G44" s="181">
        <f t="shared" si="10"/>
        <v>6.5960068971004233</v>
      </c>
      <c r="H44" s="184">
        <f>[1]MercLab!S145</f>
        <v>5437.5671303379886</v>
      </c>
      <c r="I44" s="181">
        <f t="shared" si="11"/>
        <v>1.8228958143762046</v>
      </c>
      <c r="J44" s="184">
        <f>[1]MercLab!T145</f>
        <v>0</v>
      </c>
      <c r="K44" s="181">
        <f t="shared" si="12"/>
        <v>0</v>
      </c>
      <c r="L44" s="184">
        <f>[1]MercLab!U145</f>
        <v>2276.0586249482094</v>
      </c>
      <c r="M44" s="181">
        <f t="shared" si="13"/>
        <v>0.40266961177277916</v>
      </c>
      <c r="N44" s="184">
        <f>[1]MercLab!V145</f>
        <v>0</v>
      </c>
      <c r="O44" s="181">
        <f t="shared" si="14"/>
        <v>0</v>
      </c>
    </row>
    <row r="45" spans="1:15">
      <c r="A45" s="189"/>
      <c r="B45" s="183"/>
      <c r="C45" s="186"/>
      <c r="D45" s="183">
        <f t="shared" si="0"/>
        <v>0</v>
      </c>
      <c r="E45" s="186"/>
      <c r="F45" s="183"/>
      <c r="G45" s="186"/>
      <c r="H45" s="183"/>
      <c r="I45" s="186"/>
      <c r="J45" s="183"/>
      <c r="K45" s="186"/>
      <c r="L45" s="183"/>
      <c r="M45" s="186"/>
      <c r="N45" s="183"/>
      <c r="O45" s="186"/>
    </row>
    <row r="46" spans="1:15">
      <c r="A46" s="179" t="s">
        <v>15</v>
      </c>
      <c r="B46" s="176"/>
      <c r="C46" s="146"/>
      <c r="D46" s="176"/>
      <c r="E46" s="146"/>
      <c r="F46" s="176"/>
      <c r="G46" s="146"/>
      <c r="H46" s="176"/>
      <c r="I46" s="146"/>
      <c r="J46" s="176"/>
      <c r="K46" s="146"/>
      <c r="L46" s="176"/>
      <c r="M46" s="146"/>
      <c r="N46" s="176"/>
      <c r="O46" s="146"/>
    </row>
    <row r="47" spans="1:15">
      <c r="A47" s="189" t="s">
        <v>41</v>
      </c>
      <c r="B47" s="155">
        <f>[1]MercLab!Q147</f>
        <v>144053.00845690654</v>
      </c>
      <c r="C47" s="181">
        <f>IF(ISNUMBER(B47/B$9*100),B47/B$9*100,0)</f>
        <v>11.950585801487772</v>
      </c>
      <c r="D47" s="155">
        <f t="shared" si="0"/>
        <v>21392.938150978465</v>
      </c>
      <c r="E47" s="181">
        <f>IF(ISNUMBER(D47/D$9*100),D47/D$9*100,0)</f>
        <v>4.3090658949269134</v>
      </c>
      <c r="F47" s="155">
        <f>[1]MercLab!R147</f>
        <v>0</v>
      </c>
      <c r="G47" s="181">
        <f>IF(ISNUMBER(F47/F$9*100),F47/F$9*100,0)</f>
        <v>0</v>
      </c>
      <c r="H47" s="155">
        <f>[1]MercLab!S147</f>
        <v>21392.938150978465</v>
      </c>
      <c r="I47" s="181">
        <f>IF(ISNUMBER(H47/H$9*100),H47/H$9*100,0)</f>
        <v>7.1717914423621449</v>
      </c>
      <c r="J47" s="155">
        <f>[1]MercLab!T147</f>
        <v>0</v>
      </c>
      <c r="K47" s="181">
        <f>IF(ISNUMBER(J47/J$9*100),J47/J$9*100,0)</f>
        <v>0</v>
      </c>
      <c r="L47" s="155">
        <f>[1]MercLab!U147</f>
        <v>103325.50534298841</v>
      </c>
      <c r="M47" s="181">
        <f>IF(ISNUMBER(L47/L$9*100),L47/L$9*100,0)</f>
        <v>18.279863561789444</v>
      </c>
      <c r="N47" s="155">
        <f>[1]MercLab!V147</f>
        <v>19334.564962939156</v>
      </c>
      <c r="O47" s="181">
        <f>IF(ISNUMBER(N47/N$9*100),N47/N$9*100,0)</f>
        <v>0</v>
      </c>
    </row>
    <row r="48" spans="1:15">
      <c r="A48" s="189" t="s">
        <v>42</v>
      </c>
      <c r="B48" s="155">
        <f>[1]MercLab!Q148</f>
        <v>250608.08506804545</v>
      </c>
      <c r="C48" s="181">
        <f>IF(ISNUMBER(B48/B$9*100),B48/B$9*100,0)</f>
        <v>20.790356655745597</v>
      </c>
      <c r="D48" s="155">
        <f t="shared" si="0"/>
        <v>81830.803346658227</v>
      </c>
      <c r="E48" s="181">
        <f>IF(ISNUMBER(D48/D$9*100),D48/D$9*100,0)</f>
        <v>16.482744042310443</v>
      </c>
      <c r="F48" s="184">
        <f>[1]MercLab!R148</f>
        <v>0</v>
      </c>
      <c r="G48" s="181">
        <f>IF(ISNUMBER(F48/F$9*100),F48/F$9*100,0)</f>
        <v>0</v>
      </c>
      <c r="H48" s="155">
        <f>[1]MercLab!S148</f>
        <v>81830.803346658227</v>
      </c>
      <c r="I48" s="181">
        <f>IF(ISNUMBER(H48/H$9*100),H48/H$9*100,0)</f>
        <v>27.433045943543792</v>
      </c>
      <c r="J48" s="155">
        <f>[1]MercLab!T148</f>
        <v>0</v>
      </c>
      <c r="K48" s="181">
        <f>IF(ISNUMBER(J48/J$9*100),J48/J$9*100,0)</f>
        <v>0</v>
      </c>
      <c r="L48" s="155">
        <f>[1]MercLab!U148</f>
        <v>132653.25993082926</v>
      </c>
      <c r="M48" s="181">
        <f>IF(ISNUMBER(L48/L$9*100),L48/L$9*100,0)</f>
        <v>23.468392286229452</v>
      </c>
      <c r="N48" s="155">
        <f>[1]MercLab!V148</f>
        <v>36124.021790558574</v>
      </c>
      <c r="O48" s="181">
        <f>IF(ISNUMBER(N48/N$9*100),N48/N$9*100,0)</f>
        <v>0</v>
      </c>
    </row>
    <row r="49" spans="1:15">
      <c r="A49" s="189" t="s">
        <v>53</v>
      </c>
      <c r="B49" s="184">
        <f>[1]MercLab!Q149</f>
        <v>808543.94617480296</v>
      </c>
      <c r="C49" s="181">
        <f>IF(ISNUMBER(B49/B$9*100),B49/B$9*100,0)</f>
        <v>67.076515142174571</v>
      </c>
      <c r="D49" s="184">
        <f t="shared" si="0"/>
        <v>392577.4560489289</v>
      </c>
      <c r="E49" s="181">
        <f>IF(ISNUMBER(D49/D$9*100),D49/D$9*100,0)</f>
        <v>79.074791645683177</v>
      </c>
      <c r="F49" s="184">
        <f>[1]MercLab!R149</f>
        <v>107620.53518111544</v>
      </c>
      <c r="G49" s="181">
        <f>IF(ISNUMBER(F49/F$9*100),F49/F$9*100,0)</f>
        <v>99.529908576304905</v>
      </c>
      <c r="H49" s="184">
        <f>[1]MercLab!S149</f>
        <v>194915.09751778815</v>
      </c>
      <c r="I49" s="181">
        <f>IF(ISNUMBER(H49/H$9*100),H49/H$9*100,0)</f>
        <v>65.343545542916431</v>
      </c>
      <c r="J49" s="184">
        <f>[1]MercLab!T149</f>
        <v>90041.823350025312</v>
      </c>
      <c r="K49" s="181">
        <f>IF(ISNUMBER(J49/J$9*100),J49/J$9*100,0)</f>
        <v>100</v>
      </c>
      <c r="L49" s="184">
        <f>[1]MercLab!U149</f>
        <v>328272.81293505192</v>
      </c>
      <c r="M49" s="181">
        <f>IF(ISNUMBER(L49/L$9*100),L49/L$9*100,0)</f>
        <v>58.076485680645995</v>
      </c>
      <c r="N49" s="184">
        <f>[1]MercLab!V149</f>
        <v>87693.677190828719</v>
      </c>
      <c r="O49" s="181">
        <f>IF(ISNUMBER(N49/N$9*100),N49/N$9*100,0)</f>
        <v>0</v>
      </c>
    </row>
    <row r="50" spans="1:15">
      <c r="A50" s="189" t="s">
        <v>49</v>
      </c>
      <c r="B50" s="184">
        <f>[1]MercLab!Q150</f>
        <v>2200.3759826519331</v>
      </c>
      <c r="C50" s="181">
        <f>IF(ISNUMBER(B50/B$9*100),B50/B$9*100,0)</f>
        <v>0.18254240059194099</v>
      </c>
      <c r="D50" s="184">
        <f t="shared" si="0"/>
        <v>662.2744129762807</v>
      </c>
      <c r="E50" s="181">
        <f>IF(ISNUMBER(D50/D$9*100),D50/D$9*100,0)</f>
        <v>0.13339841708037228</v>
      </c>
      <c r="F50" s="184">
        <f>[1]MercLab!R150</f>
        <v>508.30440141851841</v>
      </c>
      <c r="G50" s="181">
        <f>IF(ISNUMBER(F50/F$9*100),F50/F$9*100,0)</f>
        <v>0.47009142369509421</v>
      </c>
      <c r="H50" s="184">
        <f>[1]MercLab!S150</f>
        <v>153.97001155776232</v>
      </c>
      <c r="I50" s="181">
        <f>IF(ISNUMBER(H50/H$9*100),H50/H$9*100,0)</f>
        <v>5.1617071179157072E-2</v>
      </c>
      <c r="J50" s="184">
        <f>[1]MercLab!T150</f>
        <v>0</v>
      </c>
      <c r="K50" s="181">
        <f>IF(ISNUMBER(J50/J$9*100),J50/J$9*100,0)</f>
        <v>0</v>
      </c>
      <c r="L50" s="184">
        <f>[1]MercLab!U150</f>
        <v>990.63486199452723</v>
      </c>
      <c r="M50" s="181">
        <f>IF(ISNUMBER(L50/L$9*100),L50/L$9*100,0)</f>
        <v>0.17525847133967987</v>
      </c>
      <c r="N50" s="184">
        <f>[1]MercLab!V150</f>
        <v>547.46670768112517</v>
      </c>
      <c r="O50" s="181">
        <f>IF(ISNUMBER(N50/N$9*100),N50/N$9*100,0)</f>
        <v>0</v>
      </c>
    </row>
    <row r="51" spans="1:15">
      <c r="A51" s="150" t="s">
        <v>105</v>
      </c>
      <c r="B51" s="184">
        <f>[1]MercLab!Q151</f>
        <v>0</v>
      </c>
      <c r="C51" s="181">
        <f>IF(ISNUMBER(B51/B$9*100),B51/B$9*100,0)</f>
        <v>0</v>
      </c>
      <c r="D51" s="184">
        <f t="shared" si="0"/>
        <v>0</v>
      </c>
      <c r="E51" s="181">
        <f>IF(ISNUMBER(D51/D$9*100),D51/D$9*100,0)</f>
        <v>0</v>
      </c>
      <c r="F51" s="184">
        <f>[1]MercLab!R151</f>
        <v>0</v>
      </c>
      <c r="G51" s="181">
        <f>IF(ISNUMBER(F51/F$9*100),F51/F$9*100,0)</f>
        <v>0</v>
      </c>
      <c r="H51" s="184">
        <f>[1]MercLab!S151</f>
        <v>0</v>
      </c>
      <c r="I51" s="181">
        <f>IF(ISNUMBER(H51/H$9*100),H51/H$9*100,0)</f>
        <v>0</v>
      </c>
      <c r="J51" s="184">
        <f>[1]MercLab!T151</f>
        <v>0</v>
      </c>
      <c r="K51" s="181">
        <f>IF(ISNUMBER(J51/J$9*100),J51/J$9*100,0)</f>
        <v>0</v>
      </c>
      <c r="L51" s="184">
        <f>[1]MercLab!U151</f>
        <v>0</v>
      </c>
      <c r="M51" s="181">
        <f>IF(ISNUMBER(L51/L$9*100),L51/L$9*100,0)</f>
        <v>0</v>
      </c>
      <c r="N51" s="184">
        <f>[1]MercLab!V151</f>
        <v>0</v>
      </c>
      <c r="O51" s="181">
        <f>IF(ISNUMBER(N51/N$9*100),N51/N$9*100,0)</f>
        <v>0</v>
      </c>
    </row>
    <row r="52" spans="1:15">
      <c r="A52" s="290"/>
      <c r="B52" s="291"/>
      <c r="C52" s="292"/>
      <c r="D52" s="291"/>
      <c r="E52" s="292"/>
      <c r="F52" s="291"/>
      <c r="G52" s="292"/>
      <c r="H52" s="291"/>
      <c r="I52" s="292"/>
      <c r="J52" s="291"/>
      <c r="K52" s="292"/>
      <c r="L52" s="291"/>
      <c r="M52" s="292"/>
      <c r="N52" s="291"/>
      <c r="O52" s="292"/>
    </row>
    <row r="53" spans="1:15">
      <c r="A53" s="162" t="str">
        <f>'C05'!A42</f>
        <v>Fuente: Instituto Nacional de Estadística (INE). XL Encuesta Permanente de Hogares de Propósitos Múltiples, Septiembre 2010.</v>
      </c>
      <c r="B53" s="192"/>
      <c r="C53" s="191"/>
      <c r="D53" s="192"/>
      <c r="E53" s="191"/>
      <c r="F53" s="193"/>
      <c r="G53" s="191"/>
      <c r="H53" s="193"/>
      <c r="I53" s="191"/>
      <c r="J53" s="193"/>
      <c r="K53" s="191"/>
      <c r="L53" s="192"/>
      <c r="M53" s="191"/>
      <c r="N53" s="192"/>
      <c r="O53" s="191"/>
    </row>
    <row r="54" spans="1:15">
      <c r="A54" s="162" t="str">
        <f>'C05'!A43</f>
        <v>El salario mínimo en el área urbana es Lps. 5,500 y en la área rural es Lps. 4,055 (Promedio de salarios mínimos por rama)</v>
      </c>
      <c r="B54" s="194"/>
      <c r="C54" s="195"/>
      <c r="D54" s="194"/>
      <c r="E54" s="195"/>
      <c r="F54" s="196"/>
      <c r="G54" s="195"/>
      <c r="H54" s="194"/>
      <c r="I54" s="195"/>
      <c r="J54" s="196"/>
      <c r="K54" s="197"/>
      <c r="L54" s="194"/>
      <c r="M54" s="195"/>
      <c r="N54" s="196"/>
      <c r="O54" s="195"/>
    </row>
    <row r="55" spans="1:15">
      <c r="A55" s="162" t="s">
        <v>99</v>
      </c>
      <c r="B55" s="194"/>
      <c r="C55" s="195"/>
      <c r="D55" s="194"/>
      <c r="E55" s="195"/>
      <c r="F55" s="196"/>
      <c r="G55" s="198"/>
      <c r="H55" s="185"/>
      <c r="I55" s="195"/>
      <c r="J55" s="196"/>
      <c r="K55" s="197"/>
      <c r="L55" s="194"/>
      <c r="M55" s="195"/>
      <c r="N55" s="196"/>
      <c r="O55" s="195"/>
    </row>
    <row r="56" spans="1:15">
      <c r="A56" s="162" t="s">
        <v>100</v>
      </c>
      <c r="B56" s="194"/>
      <c r="C56" s="195"/>
      <c r="D56" s="194"/>
      <c r="E56" s="195"/>
      <c r="F56" s="196"/>
      <c r="G56" s="195"/>
      <c r="H56" s="199"/>
      <c r="I56" s="195"/>
      <c r="J56" s="196"/>
      <c r="K56" s="195"/>
      <c r="L56" s="194"/>
      <c r="M56" s="195"/>
      <c r="N56" s="196"/>
      <c r="O56" s="195"/>
    </row>
    <row r="57" spans="1:15">
      <c r="A57" s="162" t="s">
        <v>106</v>
      </c>
      <c r="B57" s="194"/>
      <c r="C57" s="195"/>
      <c r="D57" s="194"/>
      <c r="E57" s="195"/>
      <c r="F57" s="196"/>
      <c r="G57" s="195"/>
      <c r="H57" s="199"/>
      <c r="I57" s="195"/>
      <c r="J57" s="196"/>
      <c r="K57" s="195"/>
      <c r="L57" s="194"/>
      <c r="M57" s="195"/>
      <c r="N57" s="196"/>
      <c r="O57" s="195"/>
    </row>
    <row r="58" spans="1:15">
      <c r="A58" s="162"/>
      <c r="B58" s="194"/>
      <c r="C58" s="195"/>
      <c r="D58" s="194"/>
      <c r="E58" s="195"/>
      <c r="F58" s="196"/>
      <c r="G58" s="195"/>
      <c r="H58" s="199"/>
      <c r="I58" s="195"/>
      <c r="J58" s="196"/>
      <c r="K58" s="195"/>
      <c r="L58" s="194"/>
      <c r="M58" s="195"/>
      <c r="N58" s="196"/>
      <c r="O58" s="195"/>
    </row>
    <row r="59" spans="1:15">
      <c r="A59" s="366" t="s">
        <v>86</v>
      </c>
      <c r="B59" s="366"/>
      <c r="C59" s="366"/>
      <c r="D59" s="366"/>
      <c r="E59" s="366"/>
      <c r="F59" s="366"/>
      <c r="G59" s="366"/>
      <c r="H59" s="366"/>
      <c r="I59" s="366"/>
      <c r="J59" s="366"/>
      <c r="K59" s="366"/>
      <c r="L59" s="366"/>
      <c r="M59" s="366"/>
      <c r="N59" s="366"/>
      <c r="O59" s="366"/>
    </row>
    <row r="60" spans="1:15">
      <c r="A60" s="366" t="s">
        <v>92</v>
      </c>
      <c r="B60" s="366"/>
      <c r="C60" s="366"/>
      <c r="D60" s="366"/>
      <c r="E60" s="366"/>
      <c r="F60" s="366"/>
      <c r="G60" s="366"/>
      <c r="H60" s="366"/>
      <c r="I60" s="366"/>
      <c r="J60" s="366"/>
      <c r="K60" s="366"/>
      <c r="L60" s="366"/>
      <c r="M60" s="366"/>
      <c r="N60" s="366"/>
      <c r="O60" s="366"/>
    </row>
    <row r="61" spans="1:15">
      <c r="A61" s="366" t="s">
        <v>36</v>
      </c>
      <c r="B61" s="366"/>
      <c r="C61" s="366"/>
      <c r="D61" s="366"/>
      <c r="E61" s="366"/>
      <c r="F61" s="366"/>
      <c r="G61" s="366"/>
      <c r="H61" s="366"/>
      <c r="I61" s="366"/>
      <c r="J61" s="366"/>
      <c r="K61" s="366"/>
      <c r="L61" s="366"/>
      <c r="M61" s="366"/>
      <c r="N61" s="366"/>
      <c r="O61" s="366"/>
    </row>
    <row r="62" spans="1:15" customFormat="1" ht="23.25">
      <c r="A62" s="321" t="s">
        <v>122</v>
      </c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  <c r="M62" s="321"/>
      <c r="N62" s="321"/>
      <c r="O62" s="321"/>
    </row>
    <row r="63" spans="1:15">
      <c r="A63" s="25" t="s">
        <v>20</v>
      </c>
      <c r="B63" s="376"/>
      <c r="C63" s="376"/>
      <c r="D63" s="376"/>
      <c r="E63" s="376"/>
      <c r="F63" s="376"/>
      <c r="G63" s="376"/>
      <c r="H63" s="376"/>
      <c r="I63" s="376"/>
      <c r="J63" s="376"/>
      <c r="K63" s="376"/>
      <c r="L63" s="166"/>
      <c r="M63" s="166"/>
      <c r="N63" s="166"/>
      <c r="O63" s="166"/>
    </row>
    <row r="64" spans="1:15" ht="11.25" customHeight="1">
      <c r="A64" s="367" t="s">
        <v>34</v>
      </c>
      <c r="B64" s="370" t="s">
        <v>7</v>
      </c>
      <c r="C64" s="370"/>
      <c r="D64" s="372" t="s">
        <v>8</v>
      </c>
      <c r="E64" s="372"/>
      <c r="F64" s="372"/>
      <c r="G64" s="372"/>
      <c r="H64" s="372"/>
      <c r="I64" s="372"/>
      <c r="J64" s="372"/>
      <c r="K64" s="372"/>
      <c r="L64" s="370" t="s">
        <v>1</v>
      </c>
      <c r="M64" s="370"/>
      <c r="N64" s="373" t="s">
        <v>2</v>
      </c>
      <c r="O64" s="373"/>
    </row>
    <row r="65" spans="1:15" ht="13.5">
      <c r="A65" s="368"/>
      <c r="B65" s="371"/>
      <c r="C65" s="371"/>
      <c r="D65" s="375" t="s">
        <v>5</v>
      </c>
      <c r="E65" s="375"/>
      <c r="F65" s="375" t="s">
        <v>119</v>
      </c>
      <c r="G65" s="375"/>
      <c r="H65" s="375" t="s">
        <v>11</v>
      </c>
      <c r="I65" s="375"/>
      <c r="J65" s="375" t="s">
        <v>120</v>
      </c>
      <c r="K65" s="375"/>
      <c r="L65" s="371"/>
      <c r="M65" s="371"/>
      <c r="N65" s="374"/>
      <c r="O65" s="374"/>
    </row>
    <row r="66" spans="1:15">
      <c r="A66" s="369"/>
      <c r="B66" s="168" t="s">
        <v>9</v>
      </c>
      <c r="C66" s="169" t="s">
        <v>96</v>
      </c>
      <c r="D66" s="168" t="s">
        <v>9</v>
      </c>
      <c r="E66" s="169" t="s">
        <v>96</v>
      </c>
      <c r="F66" s="168" t="s">
        <v>9</v>
      </c>
      <c r="G66" s="169" t="s">
        <v>96</v>
      </c>
      <c r="H66" s="168" t="s">
        <v>9</v>
      </c>
      <c r="I66" s="169" t="s">
        <v>96</v>
      </c>
      <c r="J66" s="168" t="s">
        <v>9</v>
      </c>
      <c r="K66" s="169" t="s">
        <v>96</v>
      </c>
      <c r="L66" s="168" t="s">
        <v>9</v>
      </c>
      <c r="M66" s="169" t="s">
        <v>96</v>
      </c>
      <c r="N66" s="168" t="s">
        <v>9</v>
      </c>
      <c r="O66" s="169" t="s">
        <v>96</v>
      </c>
    </row>
    <row r="67" spans="1:15">
      <c r="A67" s="200"/>
      <c r="B67" s="200"/>
      <c r="C67" s="201"/>
      <c r="D67" s="170"/>
      <c r="E67" s="172"/>
      <c r="F67" s="170"/>
      <c r="G67" s="172"/>
      <c r="H67" s="170"/>
      <c r="I67" s="172"/>
      <c r="J67" s="170"/>
      <c r="K67" s="172"/>
      <c r="L67" s="170"/>
      <c r="M67" s="172"/>
      <c r="N67" s="170"/>
      <c r="O67" s="172"/>
    </row>
    <row r="68" spans="1:15">
      <c r="A68" s="174" t="s">
        <v>113</v>
      </c>
      <c r="B68" s="145">
        <f t="shared" ref="B68:O68" si="15">B9</f>
        <v>1205405.4156824083</v>
      </c>
      <c r="C68" s="146">
        <f t="shared" si="15"/>
        <v>88.078721998218256</v>
      </c>
      <c r="D68" s="145">
        <f t="shared" si="15"/>
        <v>496463.47195953736</v>
      </c>
      <c r="E68" s="146">
        <f t="shared" si="15"/>
        <v>41.186431179129698</v>
      </c>
      <c r="F68" s="145">
        <f t="shared" si="15"/>
        <v>108128.83958253395</v>
      </c>
      <c r="G68" s="146">
        <f t="shared" si="15"/>
        <v>8.9703296646730006</v>
      </c>
      <c r="H68" s="145">
        <f t="shared" si="15"/>
        <v>298292.80902697804</v>
      </c>
      <c r="I68" s="146">
        <f t="shared" si="15"/>
        <v>24.746264215024077</v>
      </c>
      <c r="J68" s="145">
        <f t="shared" si="15"/>
        <v>90041.823350025312</v>
      </c>
      <c r="K68" s="146">
        <f t="shared" si="15"/>
        <v>7.4698372994326165</v>
      </c>
      <c r="L68" s="145">
        <f t="shared" si="15"/>
        <v>565242.21307083825</v>
      </c>
      <c r="M68" s="146">
        <f t="shared" si="15"/>
        <v>46.892290819088558</v>
      </c>
      <c r="N68" s="145">
        <f t="shared" si="15"/>
        <v>0</v>
      </c>
      <c r="O68" s="146">
        <f t="shared" si="15"/>
        <v>0</v>
      </c>
    </row>
    <row r="69" spans="1:15">
      <c r="A69" s="175"/>
      <c r="B69" s="145"/>
      <c r="C69" s="146"/>
      <c r="D69" s="145">
        <f t="shared" ref="D69:D95" si="16">F69+H69+J69</f>
        <v>0</v>
      </c>
      <c r="E69" s="146"/>
      <c r="F69" s="145"/>
      <c r="G69" s="146"/>
      <c r="H69" s="145"/>
      <c r="I69" s="146"/>
      <c r="J69" s="145"/>
      <c r="K69" s="146"/>
      <c r="L69" s="145"/>
      <c r="M69" s="146"/>
      <c r="N69" s="145"/>
      <c r="O69" s="146"/>
    </row>
    <row r="70" spans="1:15">
      <c r="A70" s="179" t="s">
        <v>16</v>
      </c>
      <c r="B70" s="145"/>
      <c r="C70" s="146"/>
      <c r="D70" s="145"/>
      <c r="E70" s="146"/>
      <c r="F70" s="145"/>
      <c r="G70" s="146"/>
      <c r="H70" s="145"/>
      <c r="I70" s="146"/>
      <c r="J70" s="145"/>
      <c r="K70" s="146"/>
      <c r="L70" s="145"/>
      <c r="M70" s="146"/>
      <c r="N70" s="145"/>
      <c r="O70" s="146"/>
    </row>
    <row r="71" spans="1:15">
      <c r="A71" s="182" t="s">
        <v>57</v>
      </c>
      <c r="B71" s="184">
        <f>[1]MercLab!Q153</f>
        <v>143528.29061527536</v>
      </c>
      <c r="C71" s="181">
        <f>IF(ISNUMBER(B71/B$68*100),B71/B$68*100,0)</f>
        <v>11.907055397956762</v>
      </c>
      <c r="D71" s="184">
        <f t="shared" si="16"/>
        <v>20868.220309347278</v>
      </c>
      <c r="E71" s="181">
        <f>IF(ISNUMBER(D71/D$68*100),D71/D$68*100,0)</f>
        <v>4.2033747673279125</v>
      </c>
      <c r="F71" s="184">
        <f>[1]MercLab!R153</f>
        <v>0</v>
      </c>
      <c r="G71" s="181">
        <f>IF(ISNUMBER(F71/F$68*100),F71/F$68*100,0)</f>
        <v>0</v>
      </c>
      <c r="H71" s="184">
        <f>[1]MercLab!S153</f>
        <v>20868.220309347278</v>
      </c>
      <c r="I71" s="181">
        <f>IF(ISNUMBER(H71/H$68*100),H71/H$68*100,0)</f>
        <v>6.9958844725150335</v>
      </c>
      <c r="J71" s="184">
        <f>[1]MercLab!T153</f>
        <v>0</v>
      </c>
      <c r="K71" s="181">
        <f>IF(ISNUMBER(J71/J$68*100),J71/J$68*100,0)</f>
        <v>0</v>
      </c>
      <c r="L71" s="184">
        <f>[1]MercLab!U153</f>
        <v>103325.50534298841</v>
      </c>
      <c r="M71" s="181">
        <f>IF(ISNUMBER(L71/L$68*100),L71/L$68*100,0)</f>
        <v>18.279863561789444</v>
      </c>
      <c r="N71" s="184">
        <f>[1]MercLab!V153</f>
        <v>19334.564962939156</v>
      </c>
      <c r="O71" s="181">
        <f>IF(ISNUMBER(N71/N$68*100),N71/N$68*100,0)</f>
        <v>0</v>
      </c>
    </row>
    <row r="72" spans="1:15">
      <c r="A72" s="182" t="s">
        <v>76</v>
      </c>
      <c r="B72" s="184">
        <f>[1]MercLab!Q154</f>
        <v>524.71784163118878</v>
      </c>
      <c r="C72" s="181">
        <f t="shared" ref="C72:C81" si="17">IF(ISNUMBER(B72/B$68*100),B72/B$68*100,0)</f>
        <v>4.3530403531008996E-2</v>
      </c>
      <c r="D72" s="184">
        <f t="shared" si="16"/>
        <v>524.71784163118878</v>
      </c>
      <c r="E72" s="181">
        <f t="shared" ref="E72:E81" si="18">IF(ISNUMBER(D72/D$68*100),D72/D$68*100,0)</f>
        <v>0.10569112759900173</v>
      </c>
      <c r="F72" s="184">
        <f>[1]MercLab!R154</f>
        <v>0</v>
      </c>
      <c r="G72" s="181">
        <f t="shared" ref="G72:G81" si="19">IF(ISNUMBER(F72/F$68*100),F72/F$68*100,0)</f>
        <v>0</v>
      </c>
      <c r="H72" s="184">
        <f>[1]MercLab!S154</f>
        <v>524.71784163118878</v>
      </c>
      <c r="I72" s="181">
        <f t="shared" ref="I72:I81" si="20">IF(ISNUMBER(H72/H$68*100),H72/H$68*100,0)</f>
        <v>0.17590696984711171</v>
      </c>
      <c r="J72" s="184">
        <f>[1]MercLab!T154</f>
        <v>0</v>
      </c>
      <c r="K72" s="181">
        <f t="shared" ref="K72:K81" si="21">IF(ISNUMBER(J72/J$68*100),J72/J$68*100,0)</f>
        <v>0</v>
      </c>
      <c r="L72" s="184">
        <f>[1]MercLab!U154</f>
        <v>0</v>
      </c>
      <c r="M72" s="181">
        <f t="shared" ref="M72:M81" si="22">IF(ISNUMBER(L72/L$68*100),L72/L$68*100,0)</f>
        <v>0</v>
      </c>
      <c r="N72" s="184">
        <f>[1]MercLab!V154</f>
        <v>0</v>
      </c>
      <c r="O72" s="181">
        <f t="shared" ref="O72:O81" si="23">IF(ISNUMBER(N72/N$68*100),N72/N$68*100,0)</f>
        <v>0</v>
      </c>
    </row>
    <row r="73" spans="1:15">
      <c r="A73" s="182" t="s">
        <v>58</v>
      </c>
      <c r="B73" s="184">
        <f>[1]MercLab!Q155</f>
        <v>250608.08506804545</v>
      </c>
      <c r="C73" s="181">
        <f t="shared" si="17"/>
        <v>20.790356655745597</v>
      </c>
      <c r="D73" s="184">
        <f t="shared" si="16"/>
        <v>81830.803346658227</v>
      </c>
      <c r="E73" s="181">
        <f t="shared" si="18"/>
        <v>16.482744042310443</v>
      </c>
      <c r="F73" s="184">
        <f>[1]MercLab!R155</f>
        <v>0</v>
      </c>
      <c r="G73" s="181">
        <f t="shared" si="19"/>
        <v>0</v>
      </c>
      <c r="H73" s="184">
        <f>[1]MercLab!S155</f>
        <v>81830.803346658227</v>
      </c>
      <c r="I73" s="181">
        <f t="shared" si="20"/>
        <v>27.433045943543792</v>
      </c>
      <c r="J73" s="184">
        <f>[1]MercLab!T155</f>
        <v>0</v>
      </c>
      <c r="K73" s="181">
        <f t="shared" si="21"/>
        <v>0</v>
      </c>
      <c r="L73" s="184">
        <f>[1]MercLab!U155</f>
        <v>132653.25993082926</v>
      </c>
      <c r="M73" s="181">
        <f t="shared" si="22"/>
        <v>23.468392286229452</v>
      </c>
      <c r="N73" s="184">
        <f>[1]MercLab!V155</f>
        <v>36124.021790558574</v>
      </c>
      <c r="O73" s="181">
        <f t="shared" si="23"/>
        <v>0</v>
      </c>
    </row>
    <row r="74" spans="1:15">
      <c r="A74" s="182" t="s">
        <v>59</v>
      </c>
      <c r="B74" s="184">
        <f>[1]MercLab!Q156</f>
        <v>1813.7627591594642</v>
      </c>
      <c r="C74" s="181">
        <f t="shared" si="17"/>
        <v>0.15046910653978193</v>
      </c>
      <c r="D74" s="184">
        <f t="shared" si="16"/>
        <v>1813.7627591594639</v>
      </c>
      <c r="E74" s="181">
        <f t="shared" si="18"/>
        <v>0.36533659807851659</v>
      </c>
      <c r="F74" s="184">
        <f>[1]MercLab!R156</f>
        <v>1117.2692624869787</v>
      </c>
      <c r="G74" s="181">
        <f t="shared" si="19"/>
        <v>1.0332759204672453</v>
      </c>
      <c r="H74" s="184">
        <f>[1]MercLab!S156</f>
        <v>696.49349667248521</v>
      </c>
      <c r="I74" s="181">
        <f t="shared" si="20"/>
        <v>0.23349322397158201</v>
      </c>
      <c r="J74" s="184">
        <f>[1]MercLab!T156</f>
        <v>0</v>
      </c>
      <c r="K74" s="181">
        <f t="shared" si="21"/>
        <v>0</v>
      </c>
      <c r="L74" s="184">
        <f>[1]MercLab!U156</f>
        <v>0</v>
      </c>
      <c r="M74" s="181">
        <f t="shared" si="22"/>
        <v>0</v>
      </c>
      <c r="N74" s="184">
        <f>[1]MercLab!V156</f>
        <v>0</v>
      </c>
      <c r="O74" s="181">
        <f t="shared" si="23"/>
        <v>0</v>
      </c>
    </row>
    <row r="75" spans="1:15">
      <c r="A75" s="182" t="s">
        <v>77</v>
      </c>
      <c r="B75" s="184">
        <f>[1]MercLab!Q157</f>
        <v>2263.3484582297833</v>
      </c>
      <c r="C75" s="181">
        <f t="shared" si="17"/>
        <v>0.18776657453031675</v>
      </c>
      <c r="D75" s="184">
        <f t="shared" si="16"/>
        <v>2109.3784466720208</v>
      </c>
      <c r="E75" s="181">
        <f t="shared" si="18"/>
        <v>0.42488089573767046</v>
      </c>
      <c r="F75" s="184">
        <f>[1]MercLab!R157</f>
        <v>281.50015439903791</v>
      </c>
      <c r="G75" s="181">
        <f t="shared" si="19"/>
        <v>0.26033771886007423</v>
      </c>
      <c r="H75" s="184">
        <f>[1]MercLab!S157</f>
        <v>1827.8782922729827</v>
      </c>
      <c r="I75" s="181">
        <f t="shared" si="20"/>
        <v>0.6127798716420505</v>
      </c>
      <c r="J75" s="184">
        <f>[1]MercLab!T157</f>
        <v>0</v>
      </c>
      <c r="K75" s="181">
        <f t="shared" si="21"/>
        <v>0</v>
      </c>
      <c r="L75" s="184">
        <f>[1]MercLab!U157</f>
        <v>153.97001155776232</v>
      </c>
      <c r="M75" s="181">
        <f t="shared" si="22"/>
        <v>2.7239651957569951E-2</v>
      </c>
      <c r="N75" s="184">
        <f>[1]MercLab!V157</f>
        <v>0</v>
      </c>
      <c r="O75" s="181">
        <f t="shared" si="23"/>
        <v>0</v>
      </c>
    </row>
    <row r="76" spans="1:15">
      <c r="A76" s="182" t="s">
        <v>93</v>
      </c>
      <c r="B76" s="184">
        <f>[1]MercLab!Q158</f>
        <v>408218.56480599364</v>
      </c>
      <c r="C76" s="181">
        <f t="shared" si="17"/>
        <v>33.865665401452631</v>
      </c>
      <c r="D76" s="184">
        <f t="shared" si="16"/>
        <v>83704.009223690344</v>
      </c>
      <c r="E76" s="181">
        <f t="shared" si="18"/>
        <v>16.860053951867048</v>
      </c>
      <c r="F76" s="184">
        <f>[1]MercLab!R158</f>
        <v>0</v>
      </c>
      <c r="G76" s="181">
        <f t="shared" si="19"/>
        <v>0</v>
      </c>
      <c r="H76" s="184">
        <f>[1]MercLab!S158</f>
        <v>83704.009223690344</v>
      </c>
      <c r="I76" s="181">
        <f t="shared" si="20"/>
        <v>28.061021483129363</v>
      </c>
      <c r="J76" s="184">
        <f>[1]MercLab!T158</f>
        <v>0</v>
      </c>
      <c r="K76" s="181">
        <f t="shared" si="21"/>
        <v>0</v>
      </c>
      <c r="L76" s="184">
        <f>[1]MercLab!U158</f>
        <v>245001.976155043</v>
      </c>
      <c r="M76" s="181">
        <f t="shared" si="22"/>
        <v>43.344599976707407</v>
      </c>
      <c r="N76" s="184">
        <f>[1]MercLab!V158</f>
        <v>79512.579427278091</v>
      </c>
      <c r="O76" s="181">
        <f t="shared" si="23"/>
        <v>0</v>
      </c>
    </row>
    <row r="77" spans="1:15">
      <c r="A77" s="182" t="s">
        <v>61</v>
      </c>
      <c r="B77" s="184">
        <f>[1]MercLab!Q159</f>
        <v>9169.1403918827891</v>
      </c>
      <c r="C77" s="181">
        <f t="shared" si="17"/>
        <v>0.76066859104759565</v>
      </c>
      <c r="D77" s="184">
        <f t="shared" si="16"/>
        <v>7244.6615345986838</v>
      </c>
      <c r="E77" s="181">
        <f t="shared" si="18"/>
        <v>1.4592536901061548</v>
      </c>
      <c r="F77" s="184">
        <f>[1]MercLab!R159</f>
        <v>765.23612496368764</v>
      </c>
      <c r="G77" s="181">
        <f t="shared" si="19"/>
        <v>0.70770770121840487</v>
      </c>
      <c r="H77" s="184">
        <f>[1]MercLab!S159</f>
        <v>6479.425409634996</v>
      </c>
      <c r="I77" s="181">
        <f t="shared" si="20"/>
        <v>2.1721694970692327</v>
      </c>
      <c r="J77" s="184">
        <f>[1]MercLab!T159</f>
        <v>0</v>
      </c>
      <c r="K77" s="181">
        <f t="shared" si="21"/>
        <v>0</v>
      </c>
      <c r="L77" s="184">
        <f>[1]MercLab!U159</f>
        <v>1178.3704437957595</v>
      </c>
      <c r="M77" s="181">
        <f t="shared" si="22"/>
        <v>0.20847176954352517</v>
      </c>
      <c r="N77" s="184">
        <f>[1]MercLab!V159</f>
        <v>746.10841348834447</v>
      </c>
      <c r="O77" s="181">
        <f t="shared" si="23"/>
        <v>0</v>
      </c>
    </row>
    <row r="78" spans="1:15">
      <c r="A78" s="182" t="s">
        <v>60</v>
      </c>
      <c r="B78" s="184">
        <f>[1]MercLab!Q160</f>
        <v>35153.12885370366</v>
      </c>
      <c r="C78" s="181">
        <f t="shared" si="17"/>
        <v>2.9162909338517156</v>
      </c>
      <c r="D78" s="184">
        <f t="shared" si="16"/>
        <v>29169.032927284821</v>
      </c>
      <c r="E78" s="181">
        <f t="shared" si="18"/>
        <v>5.8753633599980439</v>
      </c>
      <c r="F78" s="184">
        <f>[1]MercLab!R160</f>
        <v>920.10187887027405</v>
      </c>
      <c r="G78" s="181">
        <f t="shared" si="19"/>
        <v>0.85093105819189618</v>
      </c>
      <c r="H78" s="184">
        <f>[1]MercLab!S160</f>
        <v>28248.931048414546</v>
      </c>
      <c r="I78" s="181">
        <f t="shared" si="20"/>
        <v>9.4702018263737866</v>
      </c>
      <c r="J78" s="184">
        <f>[1]MercLab!T160</f>
        <v>0</v>
      </c>
      <c r="K78" s="181">
        <f t="shared" si="21"/>
        <v>0</v>
      </c>
      <c r="L78" s="184">
        <f>[1]MercLab!U160</f>
        <v>5210.9716110455574</v>
      </c>
      <c r="M78" s="181">
        <f t="shared" si="22"/>
        <v>0.92190064551893236</v>
      </c>
      <c r="N78" s="184">
        <f>[1]MercLab!V160</f>
        <v>773.12431537326108</v>
      </c>
      <c r="O78" s="181">
        <f t="shared" si="23"/>
        <v>0</v>
      </c>
    </row>
    <row r="79" spans="1:15">
      <c r="A79" s="182" t="s">
        <v>62</v>
      </c>
      <c r="B79" s="184">
        <f>[1]MercLab!Q161</f>
        <v>351926.00090581976</v>
      </c>
      <c r="C79" s="181">
        <f t="shared" si="17"/>
        <v>29.19565453475138</v>
      </c>
      <c r="D79" s="184">
        <f t="shared" si="16"/>
        <v>268536.61115752556</v>
      </c>
      <c r="E79" s="181">
        <f t="shared" si="18"/>
        <v>54.089903149896145</v>
      </c>
      <c r="F79" s="184">
        <f>[1]MercLab!R161</f>
        <v>104536.42776039544</v>
      </c>
      <c r="G79" s="181">
        <f t="shared" si="19"/>
        <v>96.677656177567272</v>
      </c>
      <c r="H79" s="184">
        <f>[1]MercLab!S161</f>
        <v>73958.360047104856</v>
      </c>
      <c r="I79" s="181">
        <f t="shared" si="20"/>
        <v>24.793879640731113</v>
      </c>
      <c r="J79" s="184">
        <f>[1]MercLab!T161</f>
        <v>90041.823350025312</v>
      </c>
      <c r="K79" s="181">
        <f t="shared" si="21"/>
        <v>100</v>
      </c>
      <c r="L79" s="184">
        <f>[1]MercLab!U161</f>
        <v>76727.524713617371</v>
      </c>
      <c r="M79" s="181">
        <f t="shared" si="22"/>
        <v>13.574273636919894</v>
      </c>
      <c r="N79" s="184">
        <f>[1]MercLab!V161</f>
        <v>6661.8650346889799</v>
      </c>
      <c r="O79" s="181">
        <f t="shared" si="23"/>
        <v>0</v>
      </c>
    </row>
    <row r="80" spans="1:15">
      <c r="A80" s="182" t="s">
        <v>94</v>
      </c>
      <c r="B80" s="184">
        <f>[1]MercLab!Q162</f>
        <v>2200.3759826519331</v>
      </c>
      <c r="C80" s="181">
        <f t="shared" si="17"/>
        <v>0.18254240059194099</v>
      </c>
      <c r="D80" s="184">
        <f t="shared" si="16"/>
        <v>662.2744129762807</v>
      </c>
      <c r="E80" s="181">
        <f t="shared" si="18"/>
        <v>0.13339841708037228</v>
      </c>
      <c r="F80" s="184">
        <f>[1]MercLab!R162</f>
        <v>508.30440141851841</v>
      </c>
      <c r="G80" s="181">
        <f t="shared" si="19"/>
        <v>0.47009142369509421</v>
      </c>
      <c r="H80" s="184">
        <f>[1]MercLab!S162</f>
        <v>153.97001155776232</v>
      </c>
      <c r="I80" s="181">
        <f t="shared" si="20"/>
        <v>5.1617071179157072E-2</v>
      </c>
      <c r="J80" s="184">
        <f>[1]MercLab!T162</f>
        <v>0</v>
      </c>
      <c r="K80" s="181">
        <f t="shared" si="21"/>
        <v>0</v>
      </c>
      <c r="L80" s="184">
        <f>[1]MercLab!U162</f>
        <v>990.63486199452723</v>
      </c>
      <c r="M80" s="181">
        <f t="shared" si="22"/>
        <v>0.17525847133967987</v>
      </c>
      <c r="N80" s="184">
        <f>[1]MercLab!V162</f>
        <v>547.46670768112517</v>
      </c>
      <c r="O80" s="181">
        <f t="shared" si="23"/>
        <v>0</v>
      </c>
    </row>
    <row r="81" spans="1:15">
      <c r="A81" s="154" t="s">
        <v>105</v>
      </c>
      <c r="B81" s="184">
        <f>[1]MercLab!Q163</f>
        <v>0</v>
      </c>
      <c r="C81" s="181">
        <f t="shared" si="17"/>
        <v>0</v>
      </c>
      <c r="D81" s="184">
        <f t="shared" si="16"/>
        <v>0</v>
      </c>
      <c r="E81" s="181">
        <f t="shared" si="18"/>
        <v>0</v>
      </c>
      <c r="F81" s="184">
        <f>[1]MercLab!R163</f>
        <v>0</v>
      </c>
      <c r="G81" s="181">
        <f t="shared" si="19"/>
        <v>0</v>
      </c>
      <c r="H81" s="184">
        <f>[1]MercLab!S163</f>
        <v>0</v>
      </c>
      <c r="I81" s="181">
        <f t="shared" si="20"/>
        <v>0</v>
      </c>
      <c r="J81" s="184">
        <f>[1]MercLab!T163</f>
        <v>0</v>
      </c>
      <c r="K81" s="181">
        <f t="shared" si="21"/>
        <v>0</v>
      </c>
      <c r="L81" s="184">
        <f>[1]MercLab!U163</f>
        <v>0</v>
      </c>
      <c r="M81" s="181">
        <f t="shared" si="22"/>
        <v>0</v>
      </c>
      <c r="N81" s="184">
        <f>[1]MercLab!V163</f>
        <v>0</v>
      </c>
      <c r="O81" s="181">
        <f t="shared" si="23"/>
        <v>0</v>
      </c>
    </row>
    <row r="82" spans="1:15">
      <c r="A82" s="185"/>
      <c r="B82" s="183"/>
      <c r="C82" s="186"/>
      <c r="D82" s="183">
        <f t="shared" si="16"/>
        <v>0</v>
      </c>
      <c r="E82" s="186"/>
      <c r="F82" s="183"/>
      <c r="G82" s="186"/>
      <c r="H82" s="183"/>
      <c r="I82" s="186"/>
      <c r="J82" s="183"/>
      <c r="K82" s="186"/>
      <c r="L82" s="183"/>
      <c r="M82" s="186"/>
      <c r="N82" s="183"/>
      <c r="O82" s="186"/>
    </row>
    <row r="83" spans="1:15">
      <c r="A83" s="179" t="s">
        <v>18</v>
      </c>
      <c r="B83" s="176"/>
      <c r="C83" s="146"/>
      <c r="D83" s="176"/>
      <c r="E83" s="146"/>
      <c r="F83" s="176"/>
      <c r="G83" s="146"/>
      <c r="H83" s="176"/>
      <c r="I83" s="146"/>
      <c r="J83" s="176"/>
      <c r="K83" s="146"/>
      <c r="L83" s="176"/>
      <c r="M83" s="146"/>
      <c r="N83" s="176"/>
      <c r="O83" s="146"/>
    </row>
    <row r="84" spans="1:15">
      <c r="A84" s="182" t="s">
        <v>78</v>
      </c>
      <c r="B84" s="183">
        <f>[1]MercLab!Q165</f>
        <v>144405.12529230051</v>
      </c>
      <c r="C84" s="181">
        <f t="shared" ref="C84:C95" si="24">IF(ISNUMBER(B84/B$68*100),B84/B$68*100,0)</f>
        <v>11.979797287583065</v>
      </c>
      <c r="D84" s="183">
        <f t="shared" si="16"/>
        <v>130146.29728696692</v>
      </c>
      <c r="E84" s="181">
        <f t="shared" ref="E84:E95" si="25">IF(ISNUMBER(D84/D$68*100),D84/D$68*100,0)</f>
        <v>26.214677340365149</v>
      </c>
      <c r="F84" s="183">
        <f>[1]MercLab!R165</f>
        <v>73456.752674160598</v>
      </c>
      <c r="G84" s="181">
        <f t="shared" ref="G84:G95" si="26">IF(ISNUMBER(F84/F$68*100),F84/F$68*100,0)</f>
        <v>67.934468692870411</v>
      </c>
      <c r="H84" s="183">
        <f>[1]MercLab!S165</f>
        <v>55973.482377423767</v>
      </c>
      <c r="I84" s="181">
        <f t="shared" ref="I84:I95" si="27">IF(ISNUMBER(H84/H$68*100),H84/H$68*100,0)</f>
        <v>18.764610035356714</v>
      </c>
      <c r="J84" s="183">
        <f>[1]MercLab!T165</f>
        <v>716.06223538254619</v>
      </c>
      <c r="K84" s="181">
        <f t="shared" ref="K84:K95" si="28">IF(ISNUMBER(J84/J$68*100),J84/J$68*100,0)</f>
        <v>0.79525514782053208</v>
      </c>
      <c r="L84" s="183">
        <f>[1]MercLab!U165</f>
        <v>11438.030019926833</v>
      </c>
      <c r="M84" s="181">
        <f t="shared" ref="M84:M95" si="29">IF(ISNUMBER(L84/L$68*100),L84/L$68*100,0)</f>
        <v>2.0235625994361777</v>
      </c>
      <c r="N84" s="183">
        <f>[1]MercLab!V165</f>
        <v>2820.797985406829</v>
      </c>
      <c r="O84" s="181">
        <f t="shared" ref="O84:O95" si="30">IF(ISNUMBER(N84/N$68*100),N84/N$68*100,0)</f>
        <v>0</v>
      </c>
    </row>
    <row r="85" spans="1:15">
      <c r="A85" s="182" t="s">
        <v>64</v>
      </c>
      <c r="B85" s="155">
        <f>[1]MercLab!Q166</f>
        <v>39292.138840409847</v>
      </c>
      <c r="C85" s="181">
        <f t="shared" si="24"/>
        <v>3.2596617145747304</v>
      </c>
      <c r="D85" s="155">
        <f t="shared" si="16"/>
        <v>19008.601375208233</v>
      </c>
      <c r="E85" s="181">
        <f t="shared" si="25"/>
        <v>3.8288016035059811</v>
      </c>
      <c r="F85" s="155">
        <f>[1]MercLab!R166</f>
        <v>8155.1144881880609</v>
      </c>
      <c r="G85" s="181">
        <f t="shared" si="26"/>
        <v>7.5420345947237522</v>
      </c>
      <c r="H85" s="155">
        <f>[1]MercLab!S166</f>
        <v>10853.486887020172</v>
      </c>
      <c r="I85" s="181">
        <f t="shared" si="27"/>
        <v>3.6385345400795654</v>
      </c>
      <c r="J85" s="155">
        <f>[1]MercLab!T166</f>
        <v>0</v>
      </c>
      <c r="K85" s="181">
        <f t="shared" si="28"/>
        <v>0</v>
      </c>
      <c r="L85" s="155">
        <f>[1]MercLab!U166</f>
        <v>19201.257675183551</v>
      </c>
      <c r="M85" s="181">
        <f t="shared" si="29"/>
        <v>3.3969964081180857</v>
      </c>
      <c r="N85" s="155">
        <f>[1]MercLab!V166</f>
        <v>1082.279790018004</v>
      </c>
      <c r="O85" s="181">
        <f t="shared" si="30"/>
        <v>0</v>
      </c>
    </row>
    <row r="86" spans="1:15">
      <c r="A86" s="182" t="s">
        <v>65</v>
      </c>
      <c r="B86" s="184">
        <f>[1]MercLab!Q167</f>
        <v>47986.608785410477</v>
      </c>
      <c r="C86" s="181">
        <f t="shared" si="24"/>
        <v>3.9809518159700761</v>
      </c>
      <c r="D86" s="184">
        <f t="shared" si="16"/>
        <v>45811.640578180581</v>
      </c>
      <c r="E86" s="181">
        <f t="shared" si="25"/>
        <v>9.2275954155020514</v>
      </c>
      <c r="F86" s="184">
        <f>[1]MercLab!R167</f>
        <v>11913.92099388227</v>
      </c>
      <c r="G86" s="181">
        <f t="shared" si="26"/>
        <v>11.01826398940355</v>
      </c>
      <c r="H86" s="184">
        <f>[1]MercLab!S167</f>
        <v>33897.719584298313</v>
      </c>
      <c r="I86" s="181">
        <f t="shared" si="27"/>
        <v>11.363907730418186</v>
      </c>
      <c r="J86" s="184">
        <f>[1]MercLab!T167</f>
        <v>0</v>
      </c>
      <c r="K86" s="181">
        <f t="shared" si="28"/>
        <v>0</v>
      </c>
      <c r="L86" s="184">
        <f>[1]MercLab!U167</f>
        <v>838.592686080014</v>
      </c>
      <c r="M86" s="181">
        <f t="shared" si="29"/>
        <v>0.14835988301795827</v>
      </c>
      <c r="N86" s="184">
        <f>[1]MercLab!V167</f>
        <v>1336.3755211498576</v>
      </c>
      <c r="O86" s="181">
        <f t="shared" si="30"/>
        <v>0</v>
      </c>
    </row>
    <row r="87" spans="1:15">
      <c r="A87" s="182" t="s">
        <v>66</v>
      </c>
      <c r="B87" s="184">
        <f>[1]MercLab!Q168</f>
        <v>320154.55853945744</v>
      </c>
      <c r="C87" s="181">
        <f t="shared" si="24"/>
        <v>26.559907096336584</v>
      </c>
      <c r="D87" s="184">
        <f t="shared" si="16"/>
        <v>45924.964511515165</v>
      </c>
      <c r="E87" s="181">
        <f t="shared" si="25"/>
        <v>9.2504216534299477</v>
      </c>
      <c r="F87" s="184">
        <f>[1]MercLab!R168</f>
        <v>281.50015439903791</v>
      </c>
      <c r="G87" s="181">
        <f t="shared" si="26"/>
        <v>0.26033771886007423</v>
      </c>
      <c r="H87" s="184">
        <f>[1]MercLab!S168</f>
        <v>45643.464357116129</v>
      </c>
      <c r="I87" s="181">
        <f t="shared" si="27"/>
        <v>15.301563757438105</v>
      </c>
      <c r="J87" s="184">
        <f>[1]MercLab!T168</f>
        <v>0</v>
      </c>
      <c r="K87" s="181">
        <f t="shared" si="28"/>
        <v>0</v>
      </c>
      <c r="L87" s="184">
        <f>[1]MercLab!U168</f>
        <v>198098.37732208296</v>
      </c>
      <c r="M87" s="181">
        <f t="shared" si="29"/>
        <v>35.046635361123769</v>
      </c>
      <c r="N87" s="184">
        <f>[1]MercLab!V168</f>
        <v>76131.216705866274</v>
      </c>
      <c r="O87" s="181">
        <f t="shared" si="30"/>
        <v>0</v>
      </c>
    </row>
    <row r="88" spans="1:15">
      <c r="A88" s="182" t="s">
        <v>67</v>
      </c>
      <c r="B88" s="184">
        <f>[1]MercLab!Q169</f>
        <v>136268.43965127651</v>
      </c>
      <c r="C88" s="181">
        <f t="shared" si="24"/>
        <v>11.30478077154911</v>
      </c>
      <c r="D88" s="184">
        <f t="shared" si="16"/>
        <v>16497.714640409107</v>
      </c>
      <c r="E88" s="181">
        <f t="shared" si="25"/>
        <v>3.3230470260566727</v>
      </c>
      <c r="F88" s="184">
        <f>[1]MercLab!R169</f>
        <v>0</v>
      </c>
      <c r="G88" s="181">
        <f t="shared" si="26"/>
        <v>0</v>
      </c>
      <c r="H88" s="184">
        <f>[1]MercLab!S169</f>
        <v>16497.714640409107</v>
      </c>
      <c r="I88" s="181">
        <f t="shared" si="27"/>
        <v>5.5307114825275692</v>
      </c>
      <c r="J88" s="184">
        <f>[1]MercLab!T169</f>
        <v>0</v>
      </c>
      <c r="K88" s="181">
        <f t="shared" si="28"/>
        <v>0</v>
      </c>
      <c r="L88" s="184">
        <f>[1]MercLab!U169</f>
        <v>102215.42684789147</v>
      </c>
      <c r="M88" s="181">
        <f t="shared" si="29"/>
        <v>18.083473683357308</v>
      </c>
      <c r="N88" s="184">
        <f>[1]MercLab!V169</f>
        <v>17555.298162975501</v>
      </c>
      <c r="O88" s="181">
        <f t="shared" si="30"/>
        <v>0</v>
      </c>
    </row>
    <row r="89" spans="1:15">
      <c r="A89" s="182" t="s">
        <v>68</v>
      </c>
      <c r="B89" s="184">
        <f>[1]MercLab!Q170</f>
        <v>281.50015439903791</v>
      </c>
      <c r="C89" s="181">
        <f t="shared" si="24"/>
        <v>2.3353151623238234E-2</v>
      </c>
      <c r="D89" s="184">
        <f t="shared" si="16"/>
        <v>0</v>
      </c>
      <c r="E89" s="181">
        <f t="shared" si="25"/>
        <v>0</v>
      </c>
      <c r="F89" s="184">
        <f>[1]MercLab!R170</f>
        <v>0</v>
      </c>
      <c r="G89" s="181">
        <f t="shared" si="26"/>
        <v>0</v>
      </c>
      <c r="H89" s="184">
        <f>[1]MercLab!S170</f>
        <v>0</v>
      </c>
      <c r="I89" s="181">
        <f t="shared" si="27"/>
        <v>0</v>
      </c>
      <c r="J89" s="184">
        <f>[1]MercLab!T170</f>
        <v>0</v>
      </c>
      <c r="K89" s="181">
        <f t="shared" si="28"/>
        <v>0</v>
      </c>
      <c r="L89" s="184">
        <f>[1]MercLab!U170</f>
        <v>281.50015439903791</v>
      </c>
      <c r="M89" s="181">
        <f t="shared" si="29"/>
        <v>4.9801686407975207E-2</v>
      </c>
      <c r="N89" s="184">
        <f>[1]MercLab!V170</f>
        <v>0</v>
      </c>
      <c r="O89" s="181">
        <f t="shared" si="30"/>
        <v>0</v>
      </c>
    </row>
    <row r="90" spans="1:15">
      <c r="A90" s="182" t="s">
        <v>80</v>
      </c>
      <c r="B90" s="184">
        <f>[1]MercLab!Q171</f>
        <v>75398.451979041405</v>
      </c>
      <c r="C90" s="181">
        <f t="shared" si="24"/>
        <v>6.2550284740803637</v>
      </c>
      <c r="D90" s="184">
        <f t="shared" si="16"/>
        <v>41256.142067382018</v>
      </c>
      <c r="E90" s="181">
        <f t="shared" si="25"/>
        <v>8.3100055487555515</v>
      </c>
      <c r="F90" s="184">
        <f>[1]MercLab!R171</f>
        <v>854.05747499509118</v>
      </c>
      <c r="G90" s="181">
        <f t="shared" si="26"/>
        <v>0.78985169756047857</v>
      </c>
      <c r="H90" s="184">
        <f>[1]MercLab!S171</f>
        <v>40402.084592386927</v>
      </c>
      <c r="I90" s="181">
        <f t="shared" si="27"/>
        <v>13.544438005118959</v>
      </c>
      <c r="J90" s="184">
        <f>[1]MercLab!T171</f>
        <v>0</v>
      </c>
      <c r="K90" s="181">
        <f t="shared" si="28"/>
        <v>0</v>
      </c>
      <c r="L90" s="184">
        <f>[1]MercLab!U171</f>
        <v>31414.036031832937</v>
      </c>
      <c r="M90" s="181">
        <f t="shared" si="29"/>
        <v>5.5576238478664397</v>
      </c>
      <c r="N90" s="184">
        <f>[1]MercLab!V171</f>
        <v>2728.2738798262235</v>
      </c>
      <c r="O90" s="181">
        <f t="shared" si="30"/>
        <v>0</v>
      </c>
    </row>
    <row r="91" spans="1:15">
      <c r="A91" s="182" t="s">
        <v>69</v>
      </c>
      <c r="B91" s="184">
        <f>[1]MercLab!Q172</f>
        <v>137596.18888728571</v>
      </c>
      <c r="C91" s="181">
        <f t="shared" si="24"/>
        <v>11.414930370906728</v>
      </c>
      <c r="D91" s="184">
        <f t="shared" si="16"/>
        <v>18337.267754895925</v>
      </c>
      <c r="E91" s="181">
        <f t="shared" si="25"/>
        <v>3.6935784384133794</v>
      </c>
      <c r="F91" s="184">
        <f>[1]MercLab!R172</f>
        <v>296.06920096529109</v>
      </c>
      <c r="G91" s="181">
        <f t="shared" si="26"/>
        <v>0.27381150311828106</v>
      </c>
      <c r="H91" s="184">
        <f>[1]MercLab!S172</f>
        <v>18041.198553930633</v>
      </c>
      <c r="I91" s="181">
        <f t="shared" si="27"/>
        <v>6.0481506787845358</v>
      </c>
      <c r="J91" s="184">
        <f>[1]MercLab!T172</f>
        <v>0</v>
      </c>
      <c r="K91" s="181">
        <f t="shared" si="28"/>
        <v>0</v>
      </c>
      <c r="L91" s="184">
        <f>[1]MercLab!U172</f>
        <v>84661.231720014999</v>
      </c>
      <c r="M91" s="181">
        <f t="shared" si="29"/>
        <v>14.977867852450174</v>
      </c>
      <c r="N91" s="184">
        <f>[1]MercLab!V172</f>
        <v>34597.68941237445</v>
      </c>
      <c r="O91" s="181">
        <f t="shared" si="30"/>
        <v>0</v>
      </c>
    </row>
    <row r="92" spans="1:15">
      <c r="A92" s="182" t="s">
        <v>70</v>
      </c>
      <c r="B92" s="184">
        <f>[1]MercLab!Q173</f>
        <v>19907.286122319878</v>
      </c>
      <c r="C92" s="181">
        <f t="shared" si="24"/>
        <v>1.651501301000037</v>
      </c>
      <c r="D92" s="184">
        <f t="shared" si="16"/>
        <v>10981.384340794217</v>
      </c>
      <c r="E92" s="181">
        <f t="shared" si="25"/>
        <v>2.2119219159167502</v>
      </c>
      <c r="F92" s="184">
        <f>[1]MercLab!R173</f>
        <v>1008.9232289016775</v>
      </c>
      <c r="G92" s="181">
        <f t="shared" si="26"/>
        <v>0.93307505453396988</v>
      </c>
      <c r="H92" s="184">
        <f>[1]MercLab!S173</f>
        <v>9972.4611118925386</v>
      </c>
      <c r="I92" s="181">
        <f t="shared" si="27"/>
        <v>3.3431785179208307</v>
      </c>
      <c r="J92" s="184">
        <f>[1]MercLab!T173</f>
        <v>0</v>
      </c>
      <c r="K92" s="181">
        <f t="shared" si="28"/>
        <v>0</v>
      </c>
      <c r="L92" s="184">
        <f>[1]MercLab!U173</f>
        <v>7738.8971124969648</v>
      </c>
      <c r="M92" s="181">
        <f t="shared" si="29"/>
        <v>1.3691293632252299</v>
      </c>
      <c r="N92" s="184">
        <f>[1]MercLab!V173</f>
        <v>1187.004669028712</v>
      </c>
      <c r="O92" s="181">
        <f t="shared" si="30"/>
        <v>0</v>
      </c>
    </row>
    <row r="93" spans="1:15">
      <c r="A93" s="182" t="s">
        <v>79</v>
      </c>
      <c r="B93" s="184">
        <f>[1]MercLab!Q174</f>
        <v>278605.09766570572</v>
      </c>
      <c r="C93" s="181">
        <f t="shared" si="24"/>
        <v>23.112978757274028</v>
      </c>
      <c r="D93" s="184">
        <f t="shared" si="16"/>
        <v>165639.86724898109</v>
      </c>
      <c r="E93" s="181">
        <f t="shared" si="25"/>
        <v>33.36395860005608</v>
      </c>
      <c r="F93" s="184">
        <f>[1]MercLab!R174</f>
        <v>9907.8141782611638</v>
      </c>
      <c r="G93" s="181">
        <f t="shared" si="26"/>
        <v>9.1629709673325408</v>
      </c>
      <c r="H93" s="184">
        <f>[1]MercLab!S174</f>
        <v>66406.291956077141</v>
      </c>
      <c r="I93" s="181">
        <f t="shared" si="27"/>
        <v>22.262116265119637</v>
      </c>
      <c r="J93" s="184">
        <f>[1]MercLab!T174</f>
        <v>89325.761114642766</v>
      </c>
      <c r="K93" s="181">
        <f t="shared" si="28"/>
        <v>99.204744852179473</v>
      </c>
      <c r="L93" s="184">
        <f>[1]MercLab!U174</f>
        <v>108033.95276872809</v>
      </c>
      <c r="M93" s="181">
        <f t="shared" si="29"/>
        <v>19.112859986483155</v>
      </c>
      <c r="N93" s="184">
        <f>[1]MercLab!V174</f>
        <v>4931.2776480001949</v>
      </c>
      <c r="O93" s="181">
        <f t="shared" si="30"/>
        <v>0</v>
      </c>
    </row>
    <row r="94" spans="1:15">
      <c r="A94" s="182" t="s">
        <v>94</v>
      </c>
      <c r="B94" s="184">
        <f>[1]MercLab!Q175</f>
        <v>5510.0197648064996</v>
      </c>
      <c r="C94" s="181">
        <f t="shared" si="24"/>
        <v>0.45710925910243638</v>
      </c>
      <c r="D94" s="184">
        <f t="shared" si="16"/>
        <v>2859.5921552102691</v>
      </c>
      <c r="E94" s="181">
        <f t="shared" si="25"/>
        <v>0.57599245799967547</v>
      </c>
      <c r="F94" s="184">
        <f>[1]MercLab!R175</f>
        <v>2254.6871887806292</v>
      </c>
      <c r="G94" s="181">
        <f t="shared" si="26"/>
        <v>2.0851857815968171</v>
      </c>
      <c r="H94" s="184">
        <f>[1]MercLab!S175</f>
        <v>604.90496642963967</v>
      </c>
      <c r="I94" s="181">
        <f t="shared" si="27"/>
        <v>0.20278898723801655</v>
      </c>
      <c r="J94" s="184">
        <f>[1]MercLab!T175</f>
        <v>0</v>
      </c>
      <c r="K94" s="181">
        <f t="shared" si="28"/>
        <v>0</v>
      </c>
      <c r="L94" s="184">
        <f>[1]MercLab!U175</f>
        <v>1320.9107322347804</v>
      </c>
      <c r="M94" s="181">
        <f t="shared" si="29"/>
        <v>0.23368932851963747</v>
      </c>
      <c r="N94" s="184">
        <f>[1]MercLab!V175</f>
        <v>1329.5168773614487</v>
      </c>
      <c r="O94" s="181">
        <f t="shared" si="30"/>
        <v>0</v>
      </c>
    </row>
    <row r="95" spans="1:15">
      <c r="A95" s="154" t="s">
        <v>105</v>
      </c>
      <c r="B95" s="184">
        <f>[1]MercLab!Q176</f>
        <v>0</v>
      </c>
      <c r="C95" s="181">
        <f t="shared" si="24"/>
        <v>0</v>
      </c>
      <c r="D95" s="184">
        <f t="shared" si="16"/>
        <v>0</v>
      </c>
      <c r="E95" s="181">
        <f t="shared" si="25"/>
        <v>0</v>
      </c>
      <c r="F95" s="184"/>
      <c r="G95" s="181">
        <f t="shared" si="26"/>
        <v>0</v>
      </c>
      <c r="H95" s="184"/>
      <c r="I95" s="181">
        <f t="shared" si="27"/>
        <v>0</v>
      </c>
      <c r="J95" s="184"/>
      <c r="K95" s="181">
        <f t="shared" si="28"/>
        <v>0</v>
      </c>
      <c r="L95" s="184"/>
      <c r="M95" s="181">
        <f t="shared" si="29"/>
        <v>0</v>
      </c>
      <c r="N95" s="184"/>
      <c r="O95" s="181">
        <f t="shared" si="30"/>
        <v>0</v>
      </c>
    </row>
    <row r="96" spans="1:15">
      <c r="A96" s="288"/>
      <c r="B96" s="293"/>
      <c r="C96" s="293"/>
      <c r="D96" s="293"/>
      <c r="E96" s="293"/>
      <c r="F96" s="293"/>
      <c r="G96" s="293"/>
      <c r="H96" s="293"/>
      <c r="I96" s="293"/>
      <c r="J96" s="293"/>
      <c r="K96" s="293"/>
      <c r="L96" s="293"/>
      <c r="M96" s="293"/>
      <c r="N96" s="293"/>
      <c r="O96" s="293"/>
    </row>
    <row r="97" spans="1:15">
      <c r="A97" s="162" t="str">
        <f>'C05'!A42</f>
        <v>Fuente: Instituto Nacional de Estadística (INE). XL Encuesta Permanente de Hogares de Propósitos Múltiples, Septiembre 2010.</v>
      </c>
      <c r="B97" s="194"/>
      <c r="C97" s="195"/>
      <c r="D97" s="189"/>
      <c r="E97" s="197"/>
      <c r="F97" s="185"/>
      <c r="G97" s="197"/>
      <c r="H97" s="185"/>
      <c r="I97" s="197"/>
      <c r="J97" s="185"/>
      <c r="K97" s="197"/>
      <c r="L97" s="185"/>
      <c r="M97" s="197"/>
      <c r="N97" s="185"/>
      <c r="O97" s="197"/>
    </row>
    <row r="98" spans="1:15">
      <c r="A98" s="162" t="str">
        <f>'C05'!A43</f>
        <v>El salario mínimo en el área urbana es Lps. 5,500 y en la área rural es Lps. 4,055 (Promedio de salarios mínimos por rama)</v>
      </c>
      <c r="B98" s="196"/>
      <c r="C98" s="195"/>
      <c r="D98" s="202"/>
      <c r="E98" s="197"/>
      <c r="F98" s="185"/>
      <c r="G98" s="197"/>
      <c r="H98" s="185"/>
      <c r="I98" s="197"/>
      <c r="J98" s="185"/>
      <c r="K98" s="197"/>
      <c r="L98" s="185"/>
      <c r="M98" s="197"/>
      <c r="N98" s="185"/>
      <c r="O98" s="197"/>
    </row>
    <row r="99" spans="1:15">
      <c r="A99" s="198" t="s">
        <v>99</v>
      </c>
      <c r="B99" s="196"/>
      <c r="C99" s="195"/>
      <c r="D99" s="202"/>
      <c r="E99" s="197"/>
      <c r="F99" s="185"/>
      <c r="G99" s="197"/>
      <c r="H99" s="185"/>
      <c r="I99" s="197"/>
      <c r="J99" s="185"/>
      <c r="K99" s="197"/>
      <c r="L99" s="185"/>
      <c r="M99" s="197"/>
      <c r="N99" s="185"/>
      <c r="O99" s="197"/>
    </row>
    <row r="100" spans="1:15">
      <c r="A100" s="198" t="s">
        <v>100</v>
      </c>
      <c r="B100" s="196"/>
      <c r="C100" s="195"/>
      <c r="D100" s="202"/>
      <c r="E100" s="197"/>
      <c r="F100" s="185"/>
      <c r="G100" s="197"/>
      <c r="H100" s="185"/>
      <c r="I100" s="197"/>
      <c r="J100" s="185"/>
      <c r="K100" s="197"/>
      <c r="L100" s="185"/>
      <c r="M100" s="197"/>
      <c r="N100" s="185"/>
      <c r="O100" s="197"/>
    </row>
    <row r="101" spans="1:15">
      <c r="B101" s="203"/>
      <c r="C101" s="204"/>
      <c r="D101" s="205"/>
    </row>
    <row r="102" spans="1:15">
      <c r="A102" s="207"/>
      <c r="B102" s="203"/>
      <c r="C102" s="204"/>
      <c r="D102" s="205"/>
    </row>
    <row r="103" spans="1:15">
      <c r="A103" s="207"/>
      <c r="B103" s="203"/>
      <c r="C103" s="204"/>
      <c r="D103" s="205"/>
    </row>
  </sheetData>
  <mergeCells count="27">
    <mergeCell ref="A59:O59"/>
    <mergeCell ref="A1:O1"/>
    <mergeCell ref="A2:O2"/>
    <mergeCell ref="A3:O3"/>
    <mergeCell ref="A5:A7"/>
    <mergeCell ref="B5:C6"/>
    <mergeCell ref="D5:K5"/>
    <mergeCell ref="L5:M6"/>
    <mergeCell ref="N5:O6"/>
    <mergeCell ref="D6:E6"/>
    <mergeCell ref="F6:G6"/>
    <mergeCell ref="A4:O4"/>
    <mergeCell ref="H6:I6"/>
    <mergeCell ref="J6:K6"/>
    <mergeCell ref="A60:O60"/>
    <mergeCell ref="A61:O61"/>
    <mergeCell ref="A64:A66"/>
    <mergeCell ref="B64:C65"/>
    <mergeCell ref="D64:K64"/>
    <mergeCell ref="L64:M65"/>
    <mergeCell ref="N64:O65"/>
    <mergeCell ref="D65:E65"/>
    <mergeCell ref="F65:G65"/>
    <mergeCell ref="H65:I65"/>
    <mergeCell ref="J65:K65"/>
    <mergeCell ref="B63:K63"/>
    <mergeCell ref="A62:O62"/>
  </mergeCells>
  <printOptions horizontalCentered="1"/>
  <pageMargins left="1.1155511811023624" right="0.47244094488188981" top="0.35433070866141736" bottom="0.35433070866141736" header="0" footer="0"/>
  <pageSetup paperSize="9" scale="80" firstPageNumber="16" orientation="landscape" useFirstPageNumber="1" r:id="rId1"/>
  <headerFooter alignWithMargins="0">
    <oddFooter>&amp;L&amp;Z&amp;F+&amp;F+&amp;A&amp;C&amp;P&amp;R&amp;D+&amp;T</oddFooter>
  </headerFooter>
  <rowBreaks count="1" manualBreakCount="1">
    <brk id="5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AL97"/>
  <sheetViews>
    <sheetView topLeftCell="A56" workbookViewId="0">
      <selection activeCell="C72" sqref="C72"/>
    </sheetView>
  </sheetViews>
  <sheetFormatPr baseColWidth="10" defaultRowHeight="11.25"/>
  <cols>
    <col min="1" max="1" width="45" style="209" bestFit="1" customWidth="1"/>
    <col min="2" max="2" width="14.1640625" style="209" customWidth="1"/>
    <col min="3" max="3" width="12.5" style="209" customWidth="1"/>
    <col min="4" max="4" width="13" style="209" customWidth="1"/>
    <col min="5" max="5" width="13.1640625" style="218" customWidth="1"/>
    <col min="6" max="6" width="16.6640625" style="218" bestFit="1" customWidth="1"/>
    <col min="7" max="7" width="12.1640625" style="218" bestFit="1" customWidth="1"/>
    <col min="8" max="8" width="12" style="218"/>
    <col min="9" max="9" width="12" style="209"/>
    <col min="10" max="10" width="45" style="209" bestFit="1" customWidth="1"/>
    <col min="11" max="11" width="11.1640625" style="209" customWidth="1"/>
    <col min="12" max="12" width="10.6640625" style="209" customWidth="1"/>
    <col min="13" max="13" width="11.83203125" style="209" customWidth="1"/>
    <col min="14" max="14" width="10.6640625" style="209" customWidth="1"/>
    <col min="15" max="15" width="11.5" style="209" bestFit="1" customWidth="1"/>
    <col min="16" max="16" width="11" style="209" customWidth="1"/>
    <col min="17" max="16384" width="12" style="209"/>
  </cols>
  <sheetData>
    <row r="1" spans="1:38">
      <c r="A1" s="377" t="s">
        <v>87</v>
      </c>
      <c r="B1" s="377"/>
      <c r="C1" s="377"/>
      <c r="D1" s="377"/>
      <c r="E1" s="377"/>
      <c r="F1" s="377"/>
      <c r="G1" s="377"/>
      <c r="H1" s="208"/>
    </row>
    <row r="2" spans="1:38">
      <c r="A2" s="377" t="s">
        <v>88</v>
      </c>
      <c r="B2" s="377"/>
      <c r="C2" s="377"/>
      <c r="D2" s="377"/>
      <c r="E2" s="377"/>
      <c r="F2" s="377"/>
      <c r="G2" s="377"/>
      <c r="H2" s="208"/>
    </row>
    <row r="3" spans="1:38" ht="12.75">
      <c r="A3" s="377" t="s">
        <v>95</v>
      </c>
      <c r="B3" s="377"/>
      <c r="C3" s="377"/>
      <c r="D3" s="377"/>
      <c r="E3" s="377"/>
      <c r="F3" s="377"/>
      <c r="G3" s="377"/>
      <c r="H3" s="210"/>
    </row>
    <row r="4" spans="1:38" customFormat="1" ht="23.25">
      <c r="A4" s="348" t="s">
        <v>122</v>
      </c>
      <c r="B4" s="348"/>
      <c r="C4" s="348"/>
      <c r="D4" s="348"/>
      <c r="E4" s="348"/>
      <c r="F4" s="348"/>
      <c r="G4" s="348"/>
      <c r="H4" s="251"/>
      <c r="I4" s="251"/>
      <c r="J4" s="251"/>
      <c r="K4" s="251"/>
      <c r="L4" s="251"/>
      <c r="M4" s="251"/>
      <c r="N4" s="251"/>
      <c r="O4" s="251"/>
    </row>
    <row r="5" spans="1:38" ht="11.25" customHeight="1">
      <c r="A5" s="378" t="s">
        <v>34</v>
      </c>
      <c r="B5" s="381" t="s">
        <v>29</v>
      </c>
      <c r="C5" s="381"/>
      <c r="D5" s="381"/>
      <c r="E5" s="381"/>
      <c r="F5" s="381"/>
      <c r="G5" s="381"/>
      <c r="H5" s="211"/>
    </row>
    <row r="6" spans="1:38" ht="12" customHeight="1">
      <c r="A6" s="379"/>
      <c r="B6" s="379" t="s">
        <v>29</v>
      </c>
      <c r="C6" s="381" t="s">
        <v>8</v>
      </c>
      <c r="D6" s="381"/>
      <c r="E6" s="381"/>
      <c r="F6" s="381"/>
      <c r="G6" s="379" t="s">
        <v>1</v>
      </c>
      <c r="H6" s="212"/>
    </row>
    <row r="7" spans="1:38">
      <c r="A7" s="379"/>
      <c r="B7" s="382"/>
      <c r="C7" s="212" t="s">
        <v>10</v>
      </c>
      <c r="D7" s="212" t="s">
        <v>119</v>
      </c>
      <c r="E7" s="212" t="s">
        <v>11</v>
      </c>
      <c r="F7" s="212" t="s">
        <v>120</v>
      </c>
      <c r="G7" s="379"/>
      <c r="H7" s="212"/>
    </row>
    <row r="8" spans="1:38">
      <c r="A8" s="213"/>
      <c r="B8" s="213"/>
      <c r="C8" s="213"/>
      <c r="D8" s="213"/>
      <c r="E8" s="213"/>
      <c r="F8" s="213"/>
      <c r="G8" s="213"/>
      <c r="H8" s="214"/>
    </row>
    <row r="9" spans="1:38" s="47" customFormat="1" ht="12" customHeight="1">
      <c r="A9" s="46" t="s">
        <v>75</v>
      </c>
      <c r="B9" s="143">
        <f>[1]MercLab!Q260</f>
        <v>4141.0582592145629</v>
      </c>
      <c r="C9" s="143">
        <f>AVERAGE(D9:G9)</f>
        <v>5228.063935860102</v>
      </c>
      <c r="D9" s="143">
        <f>[1]MercLab!R260</f>
        <v>10279.888775070021</v>
      </c>
      <c r="E9" s="143">
        <f>[1]MercLab!S260</f>
        <v>5727.828211772905</v>
      </c>
      <c r="F9" s="143">
        <f>[1]MercLab!T260</f>
        <v>2540.4857156939702</v>
      </c>
      <c r="G9" s="143">
        <f>[1]MercLab!U260</f>
        <v>2364.0530409035109</v>
      </c>
      <c r="H9" s="145"/>
      <c r="I9" s="215"/>
      <c r="J9" s="145"/>
      <c r="K9" s="215"/>
      <c r="L9" s="145"/>
      <c r="M9" s="215"/>
      <c r="N9" s="145"/>
      <c r="O9" s="215"/>
      <c r="P9" s="145"/>
      <c r="Q9" s="215"/>
      <c r="R9" s="145"/>
      <c r="S9" s="215"/>
    </row>
    <row r="10" spans="1:38" s="25" customFormat="1" ht="11.25" customHeight="1">
      <c r="A10" s="48"/>
      <c r="B10" s="148"/>
      <c r="C10" s="148"/>
      <c r="D10" s="148"/>
      <c r="E10" s="148"/>
      <c r="F10" s="148"/>
      <c r="G10" s="148"/>
      <c r="H10" s="145"/>
      <c r="I10" s="215"/>
      <c r="J10" s="145"/>
      <c r="K10" s="215"/>
      <c r="L10" s="145"/>
      <c r="M10" s="215"/>
      <c r="N10" s="145"/>
      <c r="O10" s="215"/>
      <c r="P10" s="145"/>
      <c r="Q10" s="215"/>
      <c r="R10" s="145"/>
      <c r="S10" s="215"/>
      <c r="V10" s="45"/>
      <c r="X10" s="45"/>
      <c r="Z10" s="45"/>
      <c r="AB10" s="45"/>
      <c r="AD10" s="45"/>
      <c r="AF10" s="45"/>
      <c r="AH10" s="45"/>
      <c r="AJ10" s="45"/>
      <c r="AL10" s="45"/>
    </row>
    <row r="11" spans="1:38" s="25" customFormat="1" ht="12.75" customHeight="1">
      <c r="A11" s="49" t="s">
        <v>38</v>
      </c>
      <c r="B11" s="176"/>
      <c r="C11" s="176"/>
      <c r="D11" s="176"/>
      <c r="E11" s="176"/>
      <c r="F11" s="176"/>
      <c r="G11" s="176"/>
      <c r="H11" s="175"/>
      <c r="I11" s="175"/>
      <c r="J11" s="175"/>
      <c r="K11" s="175"/>
      <c r="L11" s="175"/>
      <c r="M11" s="175"/>
      <c r="N11" s="175"/>
      <c r="O11" s="175"/>
      <c r="P11" s="175"/>
      <c r="Q11" s="175"/>
      <c r="R11" s="175"/>
      <c r="S11" s="175"/>
      <c r="V11" s="45"/>
      <c r="X11" s="45"/>
      <c r="Z11" s="45"/>
      <c r="AB11" s="45"/>
      <c r="AD11" s="45"/>
      <c r="AF11" s="45"/>
      <c r="AH11" s="45"/>
      <c r="AJ11" s="45"/>
      <c r="AL11" s="45"/>
    </row>
    <row r="12" spans="1:38" s="25" customFormat="1">
      <c r="A12" s="150" t="s">
        <v>71</v>
      </c>
      <c r="B12" s="151">
        <f>AVERAGE(B13:B15)</f>
        <v>5761.4015478874899</v>
      </c>
      <c r="C12" s="151">
        <f t="shared" ref="C12:C54" si="0">AVERAGE(D12:G12)</f>
        <v>6255.5297204885346</v>
      </c>
      <c r="D12" s="151">
        <f>AVERAGE(D13:D15)</f>
        <v>11767.43224443235</v>
      </c>
      <c r="E12" s="151">
        <f>AVERAGE(E13:E15)</f>
        <v>6754.2244840513331</v>
      </c>
      <c r="F12" s="151">
        <f>AVERAGE(F13:F15)</f>
        <v>2967.7359462465606</v>
      </c>
      <c r="G12" s="151">
        <f>AVERAGE(G13:G15)</f>
        <v>3532.726207223895</v>
      </c>
      <c r="H12" s="161"/>
      <c r="I12" s="216"/>
      <c r="J12" s="161"/>
      <c r="K12" s="216"/>
      <c r="L12" s="161"/>
      <c r="M12" s="216"/>
      <c r="N12" s="161"/>
      <c r="O12" s="216"/>
      <c r="P12" s="161"/>
      <c r="Q12" s="216"/>
      <c r="R12" s="161"/>
      <c r="S12" s="216"/>
      <c r="V12" s="45"/>
      <c r="X12" s="45"/>
      <c r="Z12" s="45"/>
      <c r="AB12" s="45"/>
      <c r="AD12" s="45"/>
      <c r="AF12" s="45"/>
      <c r="AH12" s="45"/>
      <c r="AJ12" s="45"/>
      <c r="AL12" s="45"/>
    </row>
    <row r="13" spans="1:38" s="25" customFormat="1">
      <c r="A13" s="157" t="s">
        <v>54</v>
      </c>
      <c r="B13" s="151">
        <f>[1]MercLab!Q262</f>
        <v>7270.7676958541724</v>
      </c>
      <c r="C13" s="151">
        <f t="shared" si="0"/>
        <v>7307.7390523256126</v>
      </c>
      <c r="D13" s="151">
        <f>[1]MercLab!R262</f>
        <v>13277.530864197532</v>
      </c>
      <c r="E13" s="151">
        <f>[1]MercLab!S262</f>
        <v>8769.0347997373519</v>
      </c>
      <c r="F13" s="151">
        <f>[1]MercLab!T262</f>
        <v>3602.0636942675169</v>
      </c>
      <c r="G13" s="151">
        <f>[1]MercLab!U262</f>
        <v>3582.3268511000542</v>
      </c>
      <c r="H13" s="159"/>
      <c r="I13" s="216"/>
      <c r="J13" s="159"/>
      <c r="K13" s="216"/>
      <c r="L13" s="159"/>
      <c r="M13" s="216"/>
      <c r="N13" s="159"/>
      <c r="O13" s="216"/>
      <c r="P13" s="161"/>
      <c r="Q13" s="216"/>
      <c r="R13" s="161"/>
      <c r="S13" s="216"/>
      <c r="V13" s="45"/>
      <c r="X13" s="45"/>
      <c r="Z13" s="45"/>
      <c r="AB13" s="45"/>
      <c r="AD13" s="45"/>
      <c r="AF13" s="45"/>
      <c r="AH13" s="45"/>
      <c r="AJ13" s="45"/>
      <c r="AL13" s="45"/>
    </row>
    <row r="14" spans="1:38" s="25" customFormat="1">
      <c r="A14" s="157" t="s">
        <v>55</v>
      </c>
      <c r="B14" s="151">
        <f>[1]MercLab!Q263</f>
        <v>5820.3925425719308</v>
      </c>
      <c r="C14" s="151">
        <f t="shared" si="0"/>
        <v>6628.2978665228784</v>
      </c>
      <c r="D14" s="151">
        <f>[1]MercLab!R263</f>
        <v>12316.012084592146</v>
      </c>
      <c r="E14" s="151">
        <f>[1]MercLab!S263</f>
        <v>6810.1674727932304</v>
      </c>
      <c r="F14" s="151">
        <f>[1]MercLab!T263</f>
        <v>3068.500948766603</v>
      </c>
      <c r="G14" s="151">
        <f>[1]MercLab!U263</f>
        <v>4318.5109599395328</v>
      </c>
      <c r="H14" s="159"/>
      <c r="I14" s="216"/>
      <c r="J14" s="159"/>
      <c r="K14" s="216"/>
      <c r="L14" s="159"/>
      <c r="M14" s="216"/>
      <c r="N14" s="159"/>
      <c r="O14" s="216"/>
      <c r="P14" s="161"/>
      <c r="Q14" s="216"/>
      <c r="R14" s="161"/>
      <c r="S14" s="216"/>
      <c r="V14" s="45"/>
      <c r="X14" s="45"/>
      <c r="Z14" s="45"/>
      <c r="AB14" s="45"/>
      <c r="AD14" s="45"/>
      <c r="AF14" s="45"/>
      <c r="AH14" s="45"/>
      <c r="AJ14" s="45"/>
      <c r="AL14" s="45"/>
    </row>
    <row r="15" spans="1:38" s="25" customFormat="1">
      <c r="A15" s="157" t="s">
        <v>103</v>
      </c>
      <c r="B15" s="151">
        <f>[1]MercLab!Q264</f>
        <v>4193.0444052363673</v>
      </c>
      <c r="C15" s="151">
        <f t="shared" si="0"/>
        <v>4830.552242617111</v>
      </c>
      <c r="D15" s="151">
        <f>[1]MercLab!R264</f>
        <v>9708.753784507373</v>
      </c>
      <c r="E15" s="151">
        <f>[1]MercLab!S264</f>
        <v>4683.4711796234151</v>
      </c>
      <c r="F15" s="151">
        <f>[1]MercLab!T264</f>
        <v>2232.6431957055611</v>
      </c>
      <c r="G15" s="151">
        <f>[1]MercLab!U264</f>
        <v>2697.3408106320981</v>
      </c>
      <c r="H15" s="159"/>
      <c r="I15" s="216"/>
      <c r="J15" s="159"/>
      <c r="K15" s="216"/>
      <c r="L15" s="159"/>
      <c r="M15" s="216"/>
      <c r="N15" s="159"/>
      <c r="O15" s="216"/>
      <c r="P15" s="161"/>
      <c r="Q15" s="216"/>
      <c r="R15" s="161"/>
      <c r="S15" s="216"/>
      <c r="V15" s="45"/>
      <c r="X15" s="45"/>
      <c r="Z15" s="45"/>
      <c r="AB15" s="45"/>
      <c r="AD15" s="45"/>
      <c r="AF15" s="45"/>
      <c r="AH15" s="45"/>
      <c r="AJ15" s="45"/>
      <c r="AL15" s="45"/>
    </row>
    <row r="16" spans="1:38" s="25" customFormat="1">
      <c r="A16" s="150" t="s">
        <v>56</v>
      </c>
      <c r="B16" s="151">
        <f>[1]MercLab!Q265</f>
        <v>2304.784556541721</v>
      </c>
      <c r="C16" s="151">
        <f t="shared" si="0"/>
        <v>3505.6131338516998</v>
      </c>
      <c r="D16" s="151">
        <f>[1]MercLab!R265</f>
        <v>6803.3723653395791</v>
      </c>
      <c r="E16" s="151">
        <f>[1]MercLab!S265</f>
        <v>3483.546798029558</v>
      </c>
      <c r="F16" s="151">
        <f>[1]MercLab!T265</f>
        <v>2085.0943396226417</v>
      </c>
      <c r="G16" s="151">
        <f>[1]MercLab!U265</f>
        <v>1650.4390324150202</v>
      </c>
      <c r="H16" s="159"/>
      <c r="I16" s="216"/>
      <c r="J16" s="159"/>
      <c r="K16" s="216"/>
      <c r="L16" s="159"/>
      <c r="M16" s="216"/>
      <c r="N16" s="159"/>
      <c r="O16" s="216"/>
      <c r="P16" s="161"/>
      <c r="Q16" s="216"/>
      <c r="R16" s="161"/>
      <c r="S16" s="216"/>
      <c r="V16" s="45"/>
      <c r="X16" s="45"/>
      <c r="Z16" s="45"/>
      <c r="AB16" s="45"/>
      <c r="AD16" s="45"/>
      <c r="AF16" s="45"/>
      <c r="AH16" s="45"/>
      <c r="AJ16" s="45"/>
      <c r="AL16" s="45"/>
    </row>
    <row r="17" spans="1:38" s="25" customFormat="1">
      <c r="A17" s="161"/>
      <c r="B17" s="183"/>
      <c r="C17" s="183"/>
      <c r="D17" s="183"/>
      <c r="E17" s="183"/>
      <c r="F17" s="183"/>
      <c r="G17" s="183"/>
      <c r="H17" s="159"/>
      <c r="I17" s="216"/>
      <c r="J17" s="159"/>
      <c r="K17" s="216"/>
      <c r="L17" s="159"/>
      <c r="M17" s="216"/>
      <c r="N17" s="159"/>
      <c r="O17" s="216"/>
      <c r="P17" s="159"/>
      <c r="Q17" s="216"/>
      <c r="R17" s="159"/>
      <c r="S17" s="216"/>
      <c r="V17" s="45"/>
      <c r="X17" s="45"/>
      <c r="Z17" s="45"/>
      <c r="AB17" s="45"/>
      <c r="AD17" s="45"/>
      <c r="AF17" s="45"/>
      <c r="AH17" s="45"/>
      <c r="AJ17" s="45"/>
      <c r="AL17" s="45"/>
    </row>
    <row r="18" spans="1:38" s="25" customFormat="1">
      <c r="A18" s="49" t="s">
        <v>37</v>
      </c>
      <c r="B18" s="176"/>
      <c r="C18" s="176"/>
      <c r="D18" s="176"/>
      <c r="E18" s="176"/>
      <c r="F18" s="176"/>
      <c r="G18" s="176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V18" s="45"/>
      <c r="X18" s="45"/>
      <c r="Z18" s="45"/>
      <c r="AB18" s="45"/>
      <c r="AD18" s="45"/>
      <c r="AF18" s="45"/>
      <c r="AH18" s="45"/>
      <c r="AJ18" s="45"/>
      <c r="AL18" s="45"/>
    </row>
    <row r="19" spans="1:38" s="25" customFormat="1">
      <c r="A19" s="150" t="s">
        <v>40</v>
      </c>
      <c r="B19" s="151">
        <f>[1]MercLab!Q267</f>
        <v>1414.1736951110111</v>
      </c>
      <c r="C19" s="151">
        <f t="shared" si="0"/>
        <v>2042.2029178623552</v>
      </c>
      <c r="D19" s="151">
        <f>[1]MercLab!R267</f>
        <v>2250</v>
      </c>
      <c r="E19" s="151">
        <f>[1]MercLab!S267</f>
        <v>2256.1960191207395</v>
      </c>
      <c r="F19" s="151">
        <f>[1]MercLab!T267</f>
        <v>2450.2317810600152</v>
      </c>
      <c r="G19" s="151">
        <f>[1]MercLab!U267</f>
        <v>1212.3838712686652</v>
      </c>
      <c r="H19" s="161"/>
      <c r="I19" s="216"/>
      <c r="J19" s="161"/>
      <c r="K19" s="216"/>
      <c r="L19" s="161"/>
      <c r="M19" s="216"/>
      <c r="N19" s="161"/>
      <c r="O19" s="216"/>
      <c r="P19" s="161"/>
      <c r="Q19" s="216"/>
      <c r="R19" s="161"/>
      <c r="S19" s="216"/>
      <c r="V19" s="45"/>
      <c r="X19" s="45"/>
      <c r="Z19" s="45"/>
      <c r="AB19" s="45"/>
      <c r="AD19" s="45"/>
      <c r="AF19" s="45"/>
      <c r="AH19" s="45"/>
      <c r="AJ19" s="45"/>
      <c r="AL19" s="45"/>
    </row>
    <row r="20" spans="1:38" s="25" customFormat="1">
      <c r="A20" s="150" t="s">
        <v>41</v>
      </c>
      <c r="B20" s="151">
        <f>[1]MercLab!Q268</f>
        <v>2582.3849541948562</v>
      </c>
      <c r="C20" s="151">
        <f t="shared" si="0"/>
        <v>3578.074917811703</v>
      </c>
      <c r="D20" s="151">
        <f>[1]MercLab!R268</f>
        <v>6005.257453901917</v>
      </c>
      <c r="E20" s="151">
        <f>[1]MercLab!S268</f>
        <v>3615.1257312886032</v>
      </c>
      <c r="F20" s="151">
        <f>[1]MercLab!T268</f>
        <v>2528.0314685199492</v>
      </c>
      <c r="G20" s="151">
        <f>[1]MercLab!U268</f>
        <v>2163.8850175363441</v>
      </c>
      <c r="H20" s="161"/>
      <c r="I20" s="216"/>
      <c r="J20" s="161"/>
      <c r="K20" s="216"/>
      <c r="L20" s="161"/>
      <c r="M20" s="216"/>
      <c r="N20" s="161"/>
      <c r="O20" s="216"/>
      <c r="P20" s="161"/>
      <c r="Q20" s="216"/>
      <c r="R20" s="161"/>
      <c r="S20" s="216"/>
      <c r="V20" s="45"/>
      <c r="X20" s="45"/>
      <c r="Z20" s="45"/>
      <c r="AB20" s="45"/>
      <c r="AD20" s="45"/>
      <c r="AF20" s="45"/>
      <c r="AH20" s="45"/>
      <c r="AJ20" s="45"/>
      <c r="AL20" s="45"/>
    </row>
    <row r="21" spans="1:38" s="25" customFormat="1">
      <c r="A21" s="150" t="s">
        <v>42</v>
      </c>
      <c r="B21" s="151">
        <f>[1]MercLab!Q269</f>
        <v>4616.8915257148319</v>
      </c>
      <c r="C21" s="151">
        <f t="shared" si="0"/>
        <v>4646.3648712240856</v>
      </c>
      <c r="D21" s="151">
        <f>[1]MercLab!R269</f>
        <v>7788.4885620261502</v>
      </c>
      <c r="E21" s="151">
        <f>[1]MercLab!S269</f>
        <v>5031.6354267211782</v>
      </c>
      <c r="F21" s="151">
        <f>[1]MercLab!T269</f>
        <v>2624.3546167539771</v>
      </c>
      <c r="G21" s="151">
        <f>[1]MercLab!U269</f>
        <v>3140.9808793950369</v>
      </c>
      <c r="H21" s="161"/>
      <c r="I21" s="216"/>
      <c r="J21" s="161"/>
      <c r="K21" s="216"/>
      <c r="L21" s="161"/>
      <c r="M21" s="216"/>
      <c r="N21" s="161"/>
      <c r="O21" s="216"/>
      <c r="P21" s="161"/>
      <c r="Q21" s="216"/>
      <c r="R21" s="161"/>
      <c r="S21" s="216"/>
      <c r="V21" s="45"/>
      <c r="X21" s="45"/>
      <c r="Z21" s="45"/>
      <c r="AB21" s="45"/>
      <c r="AD21" s="45"/>
      <c r="AF21" s="45"/>
      <c r="AH21" s="45"/>
      <c r="AJ21" s="45"/>
      <c r="AL21" s="45"/>
    </row>
    <row r="22" spans="1:38" s="25" customFormat="1">
      <c r="A22" s="150" t="s">
        <v>43</v>
      </c>
      <c r="B22" s="151">
        <f>[1]MercLab!Q270</f>
        <v>12619.073672403574</v>
      </c>
      <c r="C22" s="151">
        <f t="shared" si="0"/>
        <v>9001.859177891507</v>
      </c>
      <c r="D22" s="151">
        <f>[1]MercLab!R270</f>
        <v>13718.3571619391</v>
      </c>
      <c r="E22" s="151">
        <f>[1]MercLab!S270</f>
        <v>12215.886594439982</v>
      </c>
      <c r="F22" s="151">
        <f>[1]MercLab!T270</f>
        <v>0</v>
      </c>
      <c r="G22" s="151">
        <f>[1]MercLab!U270</f>
        <v>10073.192955186949</v>
      </c>
      <c r="H22" s="161"/>
      <c r="I22" s="216"/>
      <c r="J22" s="161"/>
      <c r="K22" s="216"/>
      <c r="L22" s="161"/>
      <c r="M22" s="216"/>
      <c r="N22" s="161"/>
      <c r="O22" s="216"/>
      <c r="P22" s="161"/>
      <c r="Q22" s="216"/>
      <c r="R22" s="161"/>
      <c r="S22" s="216"/>
      <c r="V22" s="45"/>
      <c r="X22" s="45"/>
      <c r="Z22" s="45"/>
      <c r="AB22" s="45"/>
      <c r="AD22" s="45"/>
      <c r="AF22" s="45"/>
      <c r="AH22" s="45"/>
      <c r="AJ22" s="45"/>
      <c r="AL22" s="45"/>
    </row>
    <row r="23" spans="1:38" s="25" customFormat="1">
      <c r="A23" s="150" t="s">
        <v>49</v>
      </c>
      <c r="B23" s="151">
        <f>[1]MercLab!Q271</f>
        <v>4111.5251898611332</v>
      </c>
      <c r="C23" s="151">
        <f t="shared" si="0"/>
        <v>5088.0333949004062</v>
      </c>
      <c r="D23" s="151">
        <f>[1]MercLab!R271</f>
        <v>9342.1257687625948</v>
      </c>
      <c r="E23" s="151">
        <f>[1]MercLab!S271</f>
        <v>6174.410942665214</v>
      </c>
      <c r="F23" s="151">
        <f>[1]MercLab!T271</f>
        <v>2333.1186379474261</v>
      </c>
      <c r="G23" s="151">
        <f>[1]MercLab!U271</f>
        <v>2502.4782302263889</v>
      </c>
      <c r="H23" s="161"/>
      <c r="I23" s="216"/>
      <c r="J23" s="161"/>
      <c r="K23" s="216"/>
      <c r="L23" s="161"/>
      <c r="M23" s="216"/>
      <c r="N23" s="161"/>
      <c r="O23" s="216"/>
      <c r="P23" s="161"/>
      <c r="Q23" s="216"/>
      <c r="R23" s="161"/>
      <c r="S23" s="216"/>
      <c r="V23" s="45"/>
      <c r="X23" s="45"/>
      <c r="Z23" s="45"/>
      <c r="AB23" s="45"/>
      <c r="AD23" s="45"/>
      <c r="AF23" s="45"/>
      <c r="AH23" s="45"/>
      <c r="AJ23" s="45"/>
      <c r="AL23" s="45"/>
    </row>
    <row r="24" spans="1:38" s="25" customFormat="1">
      <c r="B24" s="183"/>
      <c r="C24" s="183"/>
      <c r="D24" s="183"/>
      <c r="E24" s="183"/>
      <c r="F24" s="183"/>
      <c r="G24" s="183"/>
      <c r="I24" s="45"/>
      <c r="K24" s="45"/>
      <c r="M24" s="45"/>
      <c r="O24" s="45"/>
      <c r="Q24" s="45"/>
      <c r="S24" s="45"/>
      <c r="V24" s="45"/>
      <c r="X24" s="45"/>
      <c r="Z24" s="45"/>
      <c r="AB24" s="45"/>
      <c r="AD24" s="45"/>
      <c r="AF24" s="45"/>
      <c r="AH24" s="45"/>
      <c r="AJ24" s="45"/>
      <c r="AL24" s="45"/>
    </row>
    <row r="25" spans="1:38" s="25" customFormat="1" ht="11.25" customHeight="1">
      <c r="A25" s="49" t="s">
        <v>19</v>
      </c>
      <c r="B25" s="176"/>
      <c r="C25" s="176"/>
      <c r="D25" s="176"/>
      <c r="E25" s="176"/>
      <c r="F25" s="176"/>
      <c r="G25" s="176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V25" s="45"/>
      <c r="X25" s="45"/>
      <c r="Z25" s="45"/>
      <c r="AB25" s="45"/>
      <c r="AD25" s="45"/>
      <c r="AF25" s="45"/>
      <c r="AH25" s="45"/>
      <c r="AJ25" s="45"/>
      <c r="AL25" s="45"/>
    </row>
    <row r="26" spans="1:38" s="25" customFormat="1">
      <c r="A26" s="150" t="s">
        <v>44</v>
      </c>
      <c r="B26" s="151">
        <f>[1]MercLab!Q273</f>
        <v>251.95996375730002</v>
      </c>
      <c r="C26" s="151">
        <f t="shared" si="0"/>
        <v>62.989990939325004</v>
      </c>
      <c r="D26" s="151">
        <f>[1]MercLab!R273</f>
        <v>0</v>
      </c>
      <c r="E26" s="151">
        <f>[1]MercLab!S273</f>
        <v>0</v>
      </c>
      <c r="F26" s="151">
        <f>[1]MercLab!T273</f>
        <v>0</v>
      </c>
      <c r="G26" s="151">
        <f>[1]MercLab!U273</f>
        <v>251.95996375730002</v>
      </c>
      <c r="H26" s="161"/>
      <c r="I26" s="216"/>
      <c r="J26" s="161"/>
      <c r="K26" s="216"/>
      <c r="L26" s="161"/>
      <c r="M26" s="216"/>
      <c r="N26" s="161"/>
      <c r="O26" s="216"/>
      <c r="P26" s="161"/>
      <c r="Q26" s="216"/>
      <c r="R26" s="161"/>
      <c r="S26" s="216"/>
      <c r="V26" s="45"/>
      <c r="X26" s="45"/>
      <c r="Z26" s="45"/>
      <c r="AB26" s="45"/>
      <c r="AD26" s="45"/>
      <c r="AF26" s="45"/>
      <c r="AH26" s="45"/>
      <c r="AJ26" s="45"/>
      <c r="AL26" s="45"/>
    </row>
    <row r="27" spans="1:38" s="25" customFormat="1">
      <c r="A27" s="150" t="s">
        <v>45</v>
      </c>
      <c r="B27" s="151">
        <f>[1]MercLab!Q274</f>
        <v>808.38193128875253</v>
      </c>
      <c r="C27" s="151">
        <f t="shared" si="0"/>
        <v>622.48080954743864</v>
      </c>
      <c r="D27" s="151">
        <f>[1]MercLab!R274</f>
        <v>0</v>
      </c>
      <c r="E27" s="151">
        <f>[1]MercLab!S274</f>
        <v>700.80492086995912</v>
      </c>
      <c r="F27" s="151">
        <f>[1]MercLab!T274</f>
        <v>1048.7504956790212</v>
      </c>
      <c r="G27" s="151">
        <f>[1]MercLab!U274</f>
        <v>740.3678216407742</v>
      </c>
      <c r="H27" s="161"/>
      <c r="I27" s="216"/>
      <c r="J27" s="161"/>
      <c r="K27" s="216"/>
      <c r="L27" s="161"/>
      <c r="M27" s="216"/>
      <c r="N27" s="161"/>
      <c r="O27" s="216"/>
      <c r="P27" s="161"/>
      <c r="Q27" s="216"/>
      <c r="R27" s="161"/>
      <c r="S27" s="216"/>
      <c r="V27" s="45"/>
      <c r="X27" s="45"/>
      <c r="Z27" s="45"/>
      <c r="AB27" s="45"/>
      <c r="AD27" s="45"/>
      <c r="AF27" s="45"/>
      <c r="AH27" s="45"/>
      <c r="AJ27" s="45"/>
      <c r="AL27" s="45"/>
    </row>
    <row r="28" spans="1:38" s="25" customFormat="1">
      <c r="A28" s="150" t="s">
        <v>46</v>
      </c>
      <c r="B28" s="151">
        <f>[1]MercLab!Q275</f>
        <v>1937.6398741939388</v>
      </c>
      <c r="C28" s="151">
        <f t="shared" si="0"/>
        <v>3336.2855854069794</v>
      </c>
      <c r="D28" s="151">
        <f>[1]MercLab!R275</f>
        <v>8000</v>
      </c>
      <c r="E28" s="151">
        <f>[1]MercLab!S275</f>
        <v>2144.7174074701525</v>
      </c>
      <c r="F28" s="151">
        <f>[1]MercLab!T275</f>
        <v>2310.1039674145859</v>
      </c>
      <c r="G28" s="151">
        <f>[1]MercLab!U275</f>
        <v>890.32096674318029</v>
      </c>
      <c r="H28" s="161"/>
      <c r="I28" s="216"/>
      <c r="J28" s="161"/>
      <c r="K28" s="216"/>
      <c r="L28" s="161"/>
      <c r="M28" s="216"/>
      <c r="N28" s="161"/>
      <c r="O28" s="216"/>
      <c r="P28" s="161"/>
      <c r="Q28" s="216"/>
      <c r="R28" s="161"/>
      <c r="S28" s="216"/>
      <c r="V28" s="45"/>
      <c r="X28" s="45"/>
      <c r="Z28" s="45"/>
      <c r="AB28" s="45"/>
      <c r="AD28" s="45"/>
      <c r="AF28" s="45"/>
      <c r="AH28" s="45"/>
      <c r="AJ28" s="45"/>
      <c r="AL28" s="45"/>
    </row>
    <row r="29" spans="1:38" s="25" customFormat="1">
      <c r="A29" s="150" t="s">
        <v>47</v>
      </c>
      <c r="B29" s="151">
        <f>[1]MercLab!Q276</f>
        <v>3544.8462412596919</v>
      </c>
      <c r="C29" s="151">
        <f t="shared" si="0"/>
        <v>3460.1146570776232</v>
      </c>
      <c r="D29" s="151">
        <f>[1]MercLab!R276</f>
        <v>5276.5073686767464</v>
      </c>
      <c r="E29" s="151">
        <f>[1]MercLab!S276</f>
        <v>4497.4048462651781</v>
      </c>
      <c r="F29" s="151">
        <f>[1]MercLab!T276</f>
        <v>2510.7821789548739</v>
      </c>
      <c r="G29" s="151">
        <f>[1]MercLab!U276</f>
        <v>1555.7642344136955</v>
      </c>
      <c r="H29" s="161"/>
      <c r="I29" s="216"/>
      <c r="J29" s="161"/>
      <c r="K29" s="216"/>
      <c r="L29" s="161"/>
      <c r="M29" s="216"/>
      <c r="N29" s="161"/>
      <c r="O29" s="216"/>
      <c r="P29" s="161"/>
      <c r="Q29" s="216"/>
      <c r="R29" s="161"/>
      <c r="S29" s="216"/>
      <c r="V29" s="45"/>
      <c r="X29" s="45"/>
      <c r="Z29" s="45"/>
      <c r="AB29" s="45"/>
      <c r="AD29" s="45"/>
      <c r="AF29" s="45"/>
      <c r="AH29" s="45"/>
      <c r="AJ29" s="45"/>
      <c r="AL29" s="45"/>
    </row>
    <row r="30" spans="1:38" s="25" customFormat="1">
      <c r="A30" s="150" t="s">
        <v>48</v>
      </c>
      <c r="B30" s="217">
        <f>[1]MercLab!Q277</f>
        <v>4384.2290097979476</v>
      </c>
      <c r="C30" s="217">
        <f t="shared" si="0"/>
        <v>4323.8868060750847</v>
      </c>
      <c r="D30" s="217">
        <f>[1]MercLab!R277</f>
        <v>6667.6820729032297</v>
      </c>
      <c r="E30" s="217">
        <f>[1]MercLab!S277</f>
        <v>5807.960900995703</v>
      </c>
      <c r="F30" s="217">
        <f>[1]MercLab!T277</f>
        <v>2460.494765658922</v>
      </c>
      <c r="G30" s="217">
        <f>[1]MercLab!U277</f>
        <v>2359.4094847424872</v>
      </c>
      <c r="H30" s="161"/>
      <c r="I30" s="216"/>
      <c r="J30" s="161"/>
      <c r="K30" s="216"/>
      <c r="L30" s="161"/>
      <c r="M30" s="216"/>
      <c r="N30" s="161"/>
      <c r="O30" s="216"/>
      <c r="P30" s="161"/>
      <c r="Q30" s="216"/>
      <c r="R30" s="161"/>
      <c r="S30" s="216"/>
      <c r="V30" s="45"/>
      <c r="X30" s="45"/>
      <c r="Z30" s="45"/>
      <c r="AB30" s="45"/>
      <c r="AD30" s="45"/>
      <c r="AF30" s="45"/>
      <c r="AH30" s="45"/>
      <c r="AJ30" s="45"/>
      <c r="AL30" s="45"/>
    </row>
    <row r="31" spans="1:38" s="25" customFormat="1">
      <c r="A31" s="150" t="s">
        <v>50</v>
      </c>
      <c r="B31" s="151">
        <f>[1]MercLab!Q278</f>
        <v>4655.0522250171307</v>
      </c>
      <c r="C31" s="151">
        <f t="shared" si="0"/>
        <v>5486.8339235653866</v>
      </c>
      <c r="D31" s="151">
        <f>[1]MercLab!R278</f>
        <v>10842.012780159801</v>
      </c>
      <c r="E31" s="151">
        <f>[1]MercLab!S278</f>
        <v>6014.1699961068662</v>
      </c>
      <c r="F31" s="151">
        <f>[1]MercLab!T278</f>
        <v>2578.4681571784631</v>
      </c>
      <c r="G31" s="151">
        <f>[1]MercLab!U278</f>
        <v>2512.6847608164176</v>
      </c>
      <c r="H31" s="161"/>
      <c r="I31" s="216"/>
      <c r="J31" s="161"/>
      <c r="K31" s="216"/>
      <c r="L31" s="161"/>
      <c r="M31" s="216"/>
      <c r="N31" s="161"/>
      <c r="O31" s="216"/>
      <c r="P31" s="161"/>
      <c r="Q31" s="216"/>
      <c r="R31" s="161"/>
      <c r="S31" s="216"/>
      <c r="V31" s="45"/>
      <c r="X31" s="45"/>
      <c r="Z31" s="45"/>
      <c r="AB31" s="45"/>
      <c r="AD31" s="45"/>
      <c r="AF31" s="45"/>
      <c r="AH31" s="45"/>
      <c r="AJ31" s="45"/>
      <c r="AL31" s="45"/>
    </row>
    <row r="32" spans="1:38" s="25" customFormat="1">
      <c r="A32" s="150" t="s">
        <v>51</v>
      </c>
      <c r="B32" s="151">
        <f>[1]MercLab!Q279</f>
        <v>4520.995673586146</v>
      </c>
      <c r="C32" s="151">
        <f t="shared" si="0"/>
        <v>5808.0013789306522</v>
      </c>
      <c r="D32" s="151">
        <f>[1]MercLab!R279</f>
        <v>11671.692544068555</v>
      </c>
      <c r="E32" s="151">
        <f>[1]MercLab!S279</f>
        <v>5999.6308223662136</v>
      </c>
      <c r="F32" s="151">
        <f>[1]MercLab!T279</f>
        <v>3108.1722849376379</v>
      </c>
      <c r="G32" s="151">
        <f>[1]MercLab!U279</f>
        <v>2452.509864350202</v>
      </c>
      <c r="H32" s="161"/>
      <c r="I32" s="216"/>
      <c r="J32" s="161"/>
      <c r="K32" s="216"/>
      <c r="L32" s="161"/>
      <c r="M32" s="216"/>
      <c r="N32" s="161"/>
      <c r="O32" s="216"/>
      <c r="P32" s="161"/>
      <c r="Q32" s="216"/>
      <c r="R32" s="161"/>
      <c r="S32" s="216"/>
      <c r="V32" s="45"/>
      <c r="X32" s="45"/>
      <c r="Z32" s="45"/>
      <c r="AB32" s="45"/>
      <c r="AD32" s="45"/>
      <c r="AF32" s="45"/>
      <c r="AH32" s="45"/>
      <c r="AJ32" s="45"/>
      <c r="AL32" s="45"/>
    </row>
    <row r="33" spans="1:38" s="25" customFormat="1">
      <c r="A33" s="150" t="s">
        <v>52</v>
      </c>
      <c r="B33" s="151">
        <f>[1]MercLab!Q280</f>
        <v>4947.0146874581051</v>
      </c>
      <c r="C33" s="151">
        <f t="shared" si="0"/>
        <v>7049.7882409964486</v>
      </c>
      <c r="D33" s="151">
        <f>[1]MercLab!R280</f>
        <v>12082.282003718379</v>
      </c>
      <c r="E33" s="151">
        <f>[1]MercLab!S280</f>
        <v>10468.185863925248</v>
      </c>
      <c r="F33" s="151">
        <f>[1]MercLab!T280</f>
        <v>2859.9002322825381</v>
      </c>
      <c r="G33" s="151">
        <f>[1]MercLab!U280</f>
        <v>2788.7848640596308</v>
      </c>
      <c r="H33" s="161"/>
      <c r="I33" s="216"/>
      <c r="J33" s="161"/>
      <c r="K33" s="216"/>
      <c r="L33" s="161"/>
      <c r="M33" s="216"/>
      <c r="N33" s="161"/>
      <c r="O33" s="216"/>
      <c r="P33" s="161"/>
      <c r="Q33" s="216"/>
      <c r="R33" s="161"/>
      <c r="S33" s="216"/>
      <c r="V33" s="45"/>
      <c r="X33" s="45"/>
      <c r="Z33" s="45"/>
      <c r="AB33" s="45"/>
      <c r="AD33" s="45"/>
      <c r="AF33" s="45"/>
      <c r="AH33" s="45"/>
      <c r="AJ33" s="45"/>
      <c r="AL33" s="45"/>
    </row>
    <row r="34" spans="1:38" s="25" customFormat="1">
      <c r="A34" s="150" t="s">
        <v>104</v>
      </c>
      <c r="B34" s="151">
        <f>[1]MercLab!Q281</f>
        <v>2246.5317918888804</v>
      </c>
      <c r="C34" s="151">
        <f t="shared" si="0"/>
        <v>4963.0730902874466</v>
      </c>
      <c r="D34" s="151">
        <f>[1]MercLab!R281</f>
        <v>11586.694069404963</v>
      </c>
      <c r="E34" s="151">
        <f>[1]MercLab!S281</f>
        <v>4447.6036834031529</v>
      </c>
      <c r="F34" s="151">
        <f>[1]MercLab!T281</f>
        <v>2021.2032348422374</v>
      </c>
      <c r="G34" s="151">
        <f>[1]MercLab!U281</f>
        <v>1796.7913734994322</v>
      </c>
      <c r="H34" s="161"/>
      <c r="I34" s="216"/>
      <c r="J34" s="161"/>
      <c r="K34" s="216"/>
      <c r="L34" s="161"/>
      <c r="M34" s="216"/>
      <c r="N34" s="161"/>
      <c r="O34" s="216"/>
      <c r="P34" s="161"/>
      <c r="Q34" s="216"/>
      <c r="R34" s="161"/>
      <c r="S34" s="216"/>
      <c r="V34" s="45"/>
      <c r="X34" s="45"/>
      <c r="Z34" s="45"/>
      <c r="AB34" s="45"/>
      <c r="AD34" s="45"/>
      <c r="AF34" s="45"/>
      <c r="AH34" s="45"/>
      <c r="AJ34" s="45"/>
      <c r="AL34" s="45"/>
    </row>
    <row r="35" spans="1:38" s="25" customFormat="1">
      <c r="A35" s="161"/>
      <c r="B35" s="183"/>
      <c r="C35" s="183"/>
      <c r="D35" s="183"/>
      <c r="E35" s="183"/>
      <c r="F35" s="183"/>
      <c r="G35" s="183"/>
      <c r="H35" s="159"/>
      <c r="I35" s="216"/>
      <c r="J35" s="159"/>
      <c r="K35" s="216"/>
      <c r="L35" s="159"/>
      <c r="M35" s="216"/>
      <c r="N35" s="159"/>
      <c r="O35" s="216"/>
      <c r="P35" s="159"/>
      <c r="Q35" s="216"/>
      <c r="R35" s="159"/>
      <c r="S35" s="216"/>
      <c r="V35" s="45"/>
      <c r="X35" s="45"/>
      <c r="Z35" s="45"/>
      <c r="AB35" s="45"/>
      <c r="AD35" s="45"/>
      <c r="AF35" s="45"/>
      <c r="AH35" s="45"/>
      <c r="AJ35" s="45"/>
      <c r="AL35" s="45"/>
    </row>
    <row r="36" spans="1:38" s="25" customFormat="1">
      <c r="A36" s="49" t="s">
        <v>14</v>
      </c>
      <c r="B36" s="176"/>
      <c r="C36" s="176"/>
      <c r="D36" s="176"/>
      <c r="E36" s="176"/>
      <c r="F36" s="176"/>
      <c r="G36" s="176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V36" s="45"/>
      <c r="X36" s="45"/>
      <c r="Z36" s="45"/>
      <c r="AB36" s="45"/>
      <c r="AD36" s="45"/>
      <c r="AF36" s="45"/>
      <c r="AH36" s="45"/>
      <c r="AJ36" s="45"/>
      <c r="AL36" s="45"/>
    </row>
    <row r="37" spans="1:38" s="25" customFormat="1">
      <c r="A37" s="150" t="s">
        <v>3</v>
      </c>
      <c r="B37" s="151">
        <f>[1]MercLab!Q283</f>
        <v>0</v>
      </c>
      <c r="C37" s="151">
        <f t="shared" si="0"/>
        <v>0</v>
      </c>
      <c r="D37" s="151">
        <f>[1]MercLab!R283</f>
        <v>0</v>
      </c>
      <c r="E37" s="151">
        <f>[1]MercLab!S283</f>
        <v>0</v>
      </c>
      <c r="F37" s="151">
        <f>[1]MercLab!T283</f>
        <v>0</v>
      </c>
      <c r="G37" s="151">
        <f>[1]MercLab!U283</f>
        <v>0</v>
      </c>
      <c r="H37" s="161"/>
      <c r="I37" s="216"/>
      <c r="J37" s="161"/>
      <c r="K37" s="216"/>
      <c r="L37" s="161"/>
      <c r="M37" s="216"/>
      <c r="N37" s="161"/>
      <c r="O37" s="216"/>
      <c r="P37" s="161"/>
      <c r="Q37" s="216"/>
      <c r="R37" s="161"/>
      <c r="S37" s="216"/>
      <c r="V37" s="45"/>
      <c r="X37" s="45"/>
      <c r="Z37" s="45"/>
      <c r="AB37" s="45"/>
      <c r="AD37" s="45"/>
      <c r="AF37" s="45"/>
      <c r="AH37" s="45"/>
      <c r="AJ37" s="45"/>
      <c r="AL37" s="45"/>
    </row>
    <row r="38" spans="1:38" s="25" customFormat="1">
      <c r="A38" s="150" t="s">
        <v>4</v>
      </c>
      <c r="B38" s="151">
        <f>[1]MercLab!Q284</f>
        <v>4141.0582592145629</v>
      </c>
      <c r="C38" s="151">
        <f t="shared" si="0"/>
        <v>5228.063935860102</v>
      </c>
      <c r="D38" s="151">
        <f>[1]MercLab!R284</f>
        <v>10279.888775070021</v>
      </c>
      <c r="E38" s="151">
        <f>[1]MercLab!S284</f>
        <v>5727.828211772905</v>
      </c>
      <c r="F38" s="151">
        <f>[1]MercLab!T284</f>
        <v>2540.4857156939702</v>
      </c>
      <c r="G38" s="151">
        <f>[1]MercLab!U284</f>
        <v>2364.0530409035109</v>
      </c>
      <c r="H38" s="161"/>
      <c r="I38" s="216"/>
      <c r="J38" s="161"/>
      <c r="K38" s="216"/>
      <c r="L38" s="161"/>
      <c r="M38" s="216"/>
      <c r="N38" s="161"/>
      <c r="O38" s="216"/>
      <c r="P38" s="161"/>
      <c r="Q38" s="216"/>
      <c r="R38" s="161"/>
      <c r="S38" s="216"/>
      <c r="V38" s="45"/>
      <c r="X38" s="45"/>
      <c r="Z38" s="45"/>
      <c r="AB38" s="45"/>
      <c r="AD38" s="45"/>
      <c r="AF38" s="45"/>
      <c r="AH38" s="45"/>
      <c r="AJ38" s="45"/>
      <c r="AL38" s="45"/>
    </row>
    <row r="39" spans="1:38" s="25" customFormat="1">
      <c r="A39" s="54"/>
      <c r="B39" s="183"/>
      <c r="C39" s="183"/>
      <c r="D39" s="183"/>
      <c r="E39" s="183"/>
      <c r="F39" s="183"/>
      <c r="G39" s="183"/>
      <c r="H39" s="159"/>
      <c r="I39" s="216"/>
      <c r="J39" s="159"/>
      <c r="K39" s="216"/>
      <c r="L39" s="159"/>
      <c r="M39" s="216"/>
      <c r="N39" s="159"/>
      <c r="O39" s="216"/>
      <c r="P39" s="159"/>
      <c r="Q39" s="216"/>
      <c r="R39" s="159"/>
      <c r="S39" s="216"/>
      <c r="V39" s="45"/>
      <c r="X39" s="45"/>
      <c r="Z39" s="45"/>
      <c r="AB39" s="45"/>
      <c r="AD39" s="45"/>
      <c r="AF39" s="45"/>
      <c r="AH39" s="45"/>
      <c r="AJ39" s="45"/>
      <c r="AL39" s="45"/>
    </row>
    <row r="40" spans="1:38" s="25" customFormat="1">
      <c r="A40" s="49" t="s">
        <v>114</v>
      </c>
      <c r="B40" s="176"/>
      <c r="C40" s="176"/>
      <c r="D40" s="176"/>
      <c r="E40" s="176"/>
      <c r="F40" s="176"/>
      <c r="G40" s="176"/>
      <c r="H40" s="69"/>
      <c r="I40" s="215"/>
      <c r="J40" s="69"/>
      <c r="K40" s="215"/>
      <c r="L40" s="69"/>
      <c r="M40" s="215"/>
      <c r="N40" s="69"/>
      <c r="O40" s="215"/>
      <c r="P40" s="69"/>
      <c r="Q40" s="215"/>
      <c r="R40" s="69"/>
      <c r="S40" s="215"/>
      <c r="V40" s="45"/>
      <c r="X40" s="45"/>
      <c r="Z40" s="45"/>
      <c r="AB40" s="45"/>
      <c r="AD40" s="45"/>
      <c r="AF40" s="45"/>
      <c r="AH40" s="45"/>
      <c r="AJ40" s="45"/>
      <c r="AL40" s="45"/>
    </row>
    <row r="41" spans="1:38" s="25" customFormat="1">
      <c r="A41" s="189" t="s">
        <v>107</v>
      </c>
      <c r="B41" s="151">
        <f>SUM(B42:B44)</f>
        <v>4194.1686405089649</v>
      </c>
      <c r="C41" s="151">
        <f t="shared" si="0"/>
        <v>4480.8915758944459</v>
      </c>
      <c r="D41" s="151">
        <f>SUM(D42:D44)</f>
        <v>5074.6437099395198</v>
      </c>
      <c r="E41" s="151">
        <f>SUM(E42:E44)</f>
        <v>5164.6735345406332</v>
      </c>
      <c r="F41" s="151">
        <f>SUM(F42:F44)</f>
        <v>4199.4707175896001</v>
      </c>
      <c r="G41" s="151">
        <f>SUM(G42:G44)</f>
        <v>3484.7783415080303</v>
      </c>
      <c r="H41" s="161"/>
      <c r="I41" s="216"/>
      <c r="J41" s="161"/>
      <c r="K41" s="216"/>
      <c r="L41" s="161"/>
      <c r="M41" s="216"/>
      <c r="N41" s="161"/>
      <c r="O41" s="216"/>
      <c r="P41" s="161"/>
      <c r="Q41" s="216"/>
      <c r="R41" s="161"/>
      <c r="S41" s="216"/>
      <c r="V41" s="45"/>
      <c r="X41" s="45"/>
      <c r="Z41" s="45"/>
      <c r="AB41" s="45"/>
      <c r="AD41" s="45"/>
      <c r="AF41" s="45"/>
      <c r="AH41" s="45"/>
      <c r="AJ41" s="45"/>
      <c r="AL41" s="45"/>
    </row>
    <row r="42" spans="1:38" s="25" customFormat="1">
      <c r="A42" s="190" t="s">
        <v>116</v>
      </c>
      <c r="B42" s="151">
        <f>[1]MercLab!Q286</f>
        <v>1175.0432248430359</v>
      </c>
      <c r="C42" s="151">
        <f t="shared" si="0"/>
        <v>1603.3355035472491</v>
      </c>
      <c r="D42" s="151">
        <f>[1]MercLab!R286</f>
        <v>1852.6797257992928</v>
      </c>
      <c r="E42" s="151">
        <f>[1]MercLab!S286</f>
        <v>1910.7491751240379</v>
      </c>
      <c r="F42" s="151">
        <f>[1]MercLab!T286</f>
        <v>1616.7426601048153</v>
      </c>
      <c r="G42" s="151">
        <f>[1]MercLab!U286</f>
        <v>1033.17045316085</v>
      </c>
      <c r="H42" s="161"/>
      <c r="I42" s="216"/>
      <c r="J42" s="161"/>
      <c r="K42" s="216"/>
      <c r="L42" s="161"/>
      <c r="M42" s="216"/>
      <c r="N42" s="161"/>
      <c r="O42" s="216"/>
      <c r="P42" s="161"/>
      <c r="Q42" s="216"/>
      <c r="R42" s="161"/>
      <c r="S42" s="216"/>
      <c r="V42" s="45"/>
      <c r="X42" s="45"/>
      <c r="Z42" s="45"/>
      <c r="AB42" s="45"/>
      <c r="AD42" s="45"/>
      <c r="AF42" s="45"/>
      <c r="AH42" s="45"/>
      <c r="AJ42" s="45"/>
      <c r="AL42" s="45"/>
    </row>
    <row r="43" spans="1:38" s="25" customFormat="1">
      <c r="A43" s="190" t="s">
        <v>117</v>
      </c>
      <c r="B43" s="151">
        <f>[1]MercLab!Q287</f>
        <v>2659.1254156659293</v>
      </c>
      <c r="C43" s="151">
        <f t="shared" si="0"/>
        <v>2787.5560723471967</v>
      </c>
      <c r="D43" s="151">
        <f>[1]MercLab!R287</f>
        <v>3221.9639841402268</v>
      </c>
      <c r="E43" s="151">
        <f>[1]MercLab!S287</f>
        <v>3253.9243594165951</v>
      </c>
      <c r="F43" s="151">
        <f>[1]MercLab!T287</f>
        <v>2582.728057484785</v>
      </c>
      <c r="G43" s="151">
        <f>[1]MercLab!U287</f>
        <v>2091.6078883471805</v>
      </c>
      <c r="H43" s="161"/>
      <c r="I43" s="216"/>
      <c r="J43" s="161"/>
      <c r="K43" s="216"/>
      <c r="L43" s="161"/>
      <c r="M43" s="216"/>
      <c r="N43" s="161"/>
      <c r="O43" s="216"/>
      <c r="P43" s="161"/>
      <c r="Q43" s="216"/>
      <c r="R43" s="161"/>
      <c r="S43" s="216"/>
      <c r="V43" s="45"/>
      <c r="X43" s="45"/>
      <c r="Z43" s="45"/>
      <c r="AB43" s="45"/>
      <c r="AD43" s="45"/>
      <c r="AF43" s="45"/>
      <c r="AH43" s="45"/>
      <c r="AJ43" s="45"/>
      <c r="AL43" s="45"/>
    </row>
    <row r="44" spans="1:38" s="25" customFormat="1">
      <c r="A44" s="190" t="s">
        <v>118</v>
      </c>
      <c r="B44" s="151">
        <f>[1]MercLab!Q288</f>
        <v>360</v>
      </c>
      <c r="C44" s="151">
        <f t="shared" si="0"/>
        <v>90</v>
      </c>
      <c r="D44" s="151">
        <f>[1]MercLab!R288</f>
        <v>0</v>
      </c>
      <c r="E44" s="151">
        <f>[1]MercLab!S288</f>
        <v>0</v>
      </c>
      <c r="F44" s="151">
        <f>[1]MercLab!T288</f>
        <v>0</v>
      </c>
      <c r="G44" s="151">
        <f>[1]MercLab!U288</f>
        <v>360</v>
      </c>
      <c r="H44" s="161"/>
      <c r="I44" s="216"/>
      <c r="J44" s="161"/>
      <c r="K44" s="216"/>
      <c r="L44" s="161"/>
      <c r="M44" s="216"/>
      <c r="N44" s="161"/>
      <c r="O44" s="216"/>
      <c r="P44" s="161"/>
      <c r="Q44" s="216"/>
      <c r="R44" s="161"/>
      <c r="S44" s="216"/>
      <c r="V44" s="45"/>
      <c r="X44" s="45"/>
      <c r="Z44" s="45"/>
      <c r="AB44" s="45"/>
      <c r="AD44" s="45"/>
      <c r="AF44" s="45"/>
      <c r="AH44" s="45"/>
      <c r="AJ44" s="45"/>
      <c r="AL44" s="45"/>
    </row>
    <row r="45" spans="1:38" s="25" customFormat="1">
      <c r="A45" s="189" t="s">
        <v>108</v>
      </c>
      <c r="B45" s="151">
        <f>[1]MercLab!Q289</f>
        <v>6667.5003155926215</v>
      </c>
      <c r="C45" s="151">
        <f t="shared" si="0"/>
        <v>6453.611341184167</v>
      </c>
      <c r="D45" s="151">
        <f>[1]MercLab!R289</f>
        <v>7384.4937917300977</v>
      </c>
      <c r="E45" s="151">
        <f>[1]MercLab!S289</f>
        <v>6443.9295504326146</v>
      </c>
      <c r="F45" s="151">
        <f>[1]MercLab!T289</f>
        <v>5418.0386338228973</v>
      </c>
      <c r="G45" s="151">
        <f>[1]MercLab!U289</f>
        <v>6567.9833887510576</v>
      </c>
      <c r="H45" s="161"/>
      <c r="I45" s="216"/>
      <c r="J45" s="161"/>
      <c r="K45" s="216"/>
      <c r="L45" s="161"/>
      <c r="M45" s="216"/>
      <c r="N45" s="161"/>
      <c r="O45" s="216"/>
      <c r="P45" s="161"/>
      <c r="Q45" s="216"/>
      <c r="R45" s="161"/>
      <c r="S45" s="216"/>
      <c r="V45" s="45"/>
      <c r="X45" s="45"/>
      <c r="Z45" s="45"/>
      <c r="AB45" s="45"/>
      <c r="AD45" s="45"/>
      <c r="AF45" s="45"/>
      <c r="AH45" s="45"/>
      <c r="AJ45" s="45"/>
      <c r="AL45" s="45"/>
    </row>
    <row r="46" spans="1:38" s="25" customFormat="1">
      <c r="A46" s="189" t="s">
        <v>109</v>
      </c>
      <c r="B46" s="151">
        <f>[1]MercLab!Q290</f>
        <v>12502.319872149474</v>
      </c>
      <c r="C46" s="151">
        <f t="shared" si="0"/>
        <v>9321.819253339665</v>
      </c>
      <c r="D46" s="151">
        <f>[1]MercLab!R290</f>
        <v>12716.864890818546</v>
      </c>
      <c r="E46" s="151">
        <f>[1]MercLab!S290</f>
        <v>12808.60772861449</v>
      </c>
      <c r="F46" s="151">
        <f>[1]MercLab!T290</f>
        <v>0</v>
      </c>
      <c r="G46" s="151">
        <f>[1]MercLab!U290</f>
        <v>11761.804393925622</v>
      </c>
      <c r="H46" s="161"/>
      <c r="I46" s="216"/>
      <c r="J46" s="161"/>
      <c r="K46" s="216"/>
      <c r="L46" s="161"/>
      <c r="M46" s="216"/>
      <c r="N46" s="161"/>
      <c r="O46" s="216"/>
      <c r="P46" s="161"/>
      <c r="Q46" s="216"/>
      <c r="R46" s="161"/>
      <c r="S46" s="216"/>
      <c r="V46" s="45"/>
      <c r="X46" s="45"/>
      <c r="Z46" s="45"/>
      <c r="AB46" s="45"/>
      <c r="AD46" s="45"/>
      <c r="AF46" s="45"/>
      <c r="AH46" s="45"/>
      <c r="AJ46" s="45"/>
      <c r="AL46" s="45"/>
    </row>
    <row r="47" spans="1:38" s="25" customFormat="1">
      <c r="A47" s="189" t="s">
        <v>110</v>
      </c>
      <c r="B47" s="151">
        <f>[1]MercLab!Q291</f>
        <v>18299.236835189546</v>
      </c>
      <c r="C47" s="151">
        <f t="shared" si="0"/>
        <v>13826.242208230051</v>
      </c>
      <c r="D47" s="151">
        <f>[1]MercLab!R291</f>
        <v>17772.00345204087</v>
      </c>
      <c r="E47" s="151">
        <f>[1]MercLab!S291</f>
        <v>19338.387747001165</v>
      </c>
      <c r="F47" s="151">
        <f>[1]MercLab!T291</f>
        <v>0</v>
      </c>
      <c r="G47" s="151">
        <f>[1]MercLab!U291</f>
        <v>18194.577633878169</v>
      </c>
      <c r="H47" s="161"/>
      <c r="I47" s="216"/>
      <c r="J47" s="161"/>
      <c r="K47" s="216"/>
      <c r="L47" s="161"/>
      <c r="M47" s="216"/>
      <c r="N47" s="161"/>
      <c r="O47" s="216"/>
      <c r="P47" s="161"/>
      <c r="Q47" s="216"/>
      <c r="R47" s="161"/>
      <c r="S47" s="216"/>
      <c r="V47" s="45"/>
      <c r="X47" s="45"/>
      <c r="Z47" s="45"/>
      <c r="AB47" s="45"/>
      <c r="AD47" s="45"/>
      <c r="AF47" s="45"/>
      <c r="AH47" s="45"/>
      <c r="AJ47" s="45"/>
      <c r="AL47" s="45"/>
    </row>
    <row r="48" spans="1:38" s="25" customFormat="1">
      <c r="A48" s="189" t="s">
        <v>111</v>
      </c>
      <c r="B48" s="151">
        <f>[1]MercLab!Q292</f>
        <v>35401.404973206314</v>
      </c>
      <c r="C48" s="151">
        <f t="shared" si="0"/>
        <v>27839.239979512655</v>
      </c>
      <c r="D48" s="151">
        <f>[1]MercLab!R292</f>
        <v>27404.245323768435</v>
      </c>
      <c r="E48" s="151">
        <f>[1]MercLab!S292</f>
        <v>43975.563128402267</v>
      </c>
      <c r="F48" s="151">
        <f>[1]MercLab!T292</f>
        <v>0</v>
      </c>
      <c r="G48" s="151">
        <f>[1]MercLab!U292</f>
        <v>39977.151465879906</v>
      </c>
      <c r="H48" s="161"/>
      <c r="I48" s="216"/>
      <c r="J48" s="161"/>
      <c r="K48" s="216"/>
      <c r="L48" s="161"/>
      <c r="M48" s="216"/>
      <c r="N48" s="161"/>
      <c r="O48" s="216"/>
      <c r="P48" s="161"/>
      <c r="Q48" s="216"/>
      <c r="R48" s="161"/>
      <c r="S48" s="216"/>
      <c r="V48" s="45"/>
      <c r="X48" s="45"/>
      <c r="Z48" s="45"/>
      <c r="AB48" s="45"/>
      <c r="AD48" s="45"/>
      <c r="AF48" s="45"/>
      <c r="AH48" s="45"/>
      <c r="AJ48" s="45"/>
      <c r="AL48" s="45"/>
    </row>
    <row r="49" spans="1:38" s="25" customFormat="1">
      <c r="A49" s="161"/>
      <c r="B49" s="183"/>
      <c r="C49" s="183"/>
      <c r="D49" s="183"/>
      <c r="E49" s="183"/>
      <c r="F49" s="183"/>
      <c r="G49" s="183"/>
      <c r="I49" s="45"/>
      <c r="K49" s="45"/>
      <c r="M49" s="45"/>
      <c r="O49" s="45"/>
      <c r="Q49" s="45"/>
      <c r="S49" s="45"/>
      <c r="V49" s="45"/>
      <c r="X49" s="45"/>
      <c r="Z49" s="45"/>
      <c r="AB49" s="45"/>
      <c r="AD49" s="45"/>
      <c r="AF49" s="45"/>
      <c r="AH49" s="45"/>
      <c r="AJ49" s="45"/>
      <c r="AL49" s="45"/>
    </row>
    <row r="50" spans="1:38" s="25" customFormat="1">
      <c r="A50" s="49" t="s">
        <v>15</v>
      </c>
      <c r="B50" s="176"/>
      <c r="C50" s="176"/>
      <c r="D50" s="176"/>
      <c r="E50" s="176"/>
      <c r="F50" s="176"/>
      <c r="G50" s="1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V50" s="45"/>
      <c r="X50" s="45"/>
      <c r="Z50" s="45"/>
      <c r="AB50" s="45"/>
      <c r="AD50" s="45"/>
      <c r="AF50" s="45"/>
      <c r="AH50" s="45"/>
      <c r="AJ50" s="45"/>
      <c r="AL50" s="45"/>
    </row>
    <row r="51" spans="1:38" s="25" customFormat="1">
      <c r="A51" s="189" t="s">
        <v>41</v>
      </c>
      <c r="B51" s="151">
        <f>[1]MercLab!Q294</f>
        <v>1522.0852104818348</v>
      </c>
      <c r="C51" s="151">
        <f t="shared" si="0"/>
        <v>926.96369230179243</v>
      </c>
      <c r="D51" s="151">
        <f>[1]MercLab!R294</f>
        <v>0</v>
      </c>
      <c r="E51" s="151">
        <f>[1]MercLab!S294</f>
        <v>2382.3578763876021</v>
      </c>
      <c r="F51" s="151">
        <f>[1]MercLab!T294</f>
        <v>0</v>
      </c>
      <c r="G51" s="151">
        <f>[1]MercLab!U294</f>
        <v>1325.4968928195676</v>
      </c>
      <c r="H51" s="161"/>
      <c r="I51" s="216"/>
      <c r="J51" s="161"/>
      <c r="K51" s="216"/>
      <c r="L51" s="161"/>
      <c r="M51" s="216"/>
      <c r="N51" s="161"/>
      <c r="O51" s="216"/>
      <c r="P51" s="161"/>
      <c r="Q51" s="216"/>
      <c r="R51" s="161"/>
      <c r="S51" s="216"/>
      <c r="V51" s="45"/>
      <c r="X51" s="45"/>
      <c r="Z51" s="45"/>
      <c r="AB51" s="45"/>
      <c r="AD51" s="45"/>
      <c r="AF51" s="45"/>
      <c r="AH51" s="45"/>
      <c r="AJ51" s="45"/>
      <c r="AL51" s="45"/>
    </row>
    <row r="52" spans="1:38" s="25" customFormat="1">
      <c r="A52" s="189" t="s">
        <v>42</v>
      </c>
      <c r="B52" s="151">
        <f>[1]MercLab!Q295</f>
        <v>3060.0736779877225</v>
      </c>
      <c r="C52" s="151">
        <f t="shared" si="0"/>
        <v>1726.5962413498564</v>
      </c>
      <c r="D52" s="151">
        <f>[1]MercLab!R295</f>
        <v>0</v>
      </c>
      <c r="E52" s="151">
        <f>[1]MercLab!S295</f>
        <v>5134.4326983279625</v>
      </c>
      <c r="F52" s="151">
        <f>[1]MercLab!T295</f>
        <v>0</v>
      </c>
      <c r="G52" s="151">
        <f>[1]MercLab!U295</f>
        <v>1771.9522670714628</v>
      </c>
      <c r="H52" s="161"/>
      <c r="I52" s="216"/>
      <c r="J52" s="161"/>
      <c r="K52" s="216"/>
      <c r="L52" s="161"/>
      <c r="M52" s="216"/>
      <c r="N52" s="161"/>
      <c r="O52" s="216"/>
      <c r="P52" s="161"/>
      <c r="Q52" s="216"/>
      <c r="R52" s="161"/>
      <c r="S52" s="216"/>
      <c r="V52" s="45"/>
      <c r="X52" s="45"/>
      <c r="Z52" s="45"/>
      <c r="AB52" s="45"/>
      <c r="AD52" s="45"/>
      <c r="AF52" s="45"/>
      <c r="AH52" s="45"/>
      <c r="AJ52" s="45"/>
      <c r="AL52" s="45"/>
    </row>
    <row r="53" spans="1:38" s="25" customFormat="1">
      <c r="A53" s="189" t="s">
        <v>53</v>
      </c>
      <c r="B53" s="151">
        <f>[1]MercLab!Q296</f>
        <v>4879.0518437989522</v>
      </c>
      <c r="C53" s="151">
        <f t="shared" si="0"/>
        <v>5522.0227156369374</v>
      </c>
      <c r="D53" s="151">
        <f>[1]MercLab!R296</f>
        <v>10303.94534598857</v>
      </c>
      <c r="E53" s="151">
        <f>[1]MercLab!S296</f>
        <v>6343.6619518981988</v>
      </c>
      <c r="F53" s="151">
        <f>[1]MercLab!T296</f>
        <v>2540.4857156939702</v>
      </c>
      <c r="G53" s="151">
        <f>[1]MercLab!U296</f>
        <v>2899.9978489670143</v>
      </c>
      <c r="H53" s="161"/>
      <c r="I53" s="216"/>
      <c r="J53" s="161"/>
      <c r="K53" s="216"/>
      <c r="L53" s="161"/>
      <c r="M53" s="216"/>
      <c r="N53" s="161"/>
      <c r="O53" s="216"/>
      <c r="P53" s="161"/>
      <c r="Q53" s="216"/>
      <c r="R53" s="161"/>
      <c r="S53" s="216"/>
      <c r="V53" s="45"/>
      <c r="X53" s="45"/>
      <c r="Z53" s="45"/>
      <c r="AB53" s="45"/>
      <c r="AD53" s="45"/>
      <c r="AF53" s="45"/>
      <c r="AH53" s="45"/>
      <c r="AJ53" s="45"/>
      <c r="AL53" s="45"/>
    </row>
    <row r="54" spans="1:38" s="25" customFormat="1">
      <c r="A54" s="189" t="s">
        <v>49</v>
      </c>
      <c r="B54" s="151">
        <f>[1]MercLab!Q297</f>
        <v>2333.0596792536103</v>
      </c>
      <c r="C54" s="151">
        <f t="shared" si="0"/>
        <v>2776.9802048673696</v>
      </c>
      <c r="D54" s="151">
        <f>[1]MercLab!R297</f>
        <v>5278.333333333333</v>
      </c>
      <c r="E54" s="151">
        <f>[1]MercLab!S297</f>
        <v>5500</v>
      </c>
      <c r="F54" s="151">
        <f>[1]MercLab!T297</f>
        <v>0</v>
      </c>
      <c r="G54" s="151">
        <f>[1]MercLab!U297</f>
        <v>329.58748613614688</v>
      </c>
      <c r="H54" s="161"/>
      <c r="I54" s="216"/>
      <c r="J54" s="161"/>
      <c r="K54" s="216"/>
      <c r="L54" s="161"/>
      <c r="M54" s="216"/>
      <c r="N54" s="161"/>
      <c r="O54" s="216"/>
      <c r="P54" s="161"/>
      <c r="Q54" s="216"/>
      <c r="R54" s="161"/>
      <c r="S54" s="216"/>
      <c r="V54" s="45"/>
      <c r="X54" s="45"/>
      <c r="Z54" s="45"/>
      <c r="AB54" s="45"/>
      <c r="AD54" s="45"/>
      <c r="AF54" s="45"/>
      <c r="AH54" s="45"/>
      <c r="AJ54" s="45"/>
      <c r="AL54" s="45"/>
    </row>
    <row r="55" spans="1:38">
      <c r="A55" s="294"/>
      <c r="B55" s="295"/>
      <c r="C55" s="295"/>
      <c r="D55" s="295"/>
      <c r="E55" s="295"/>
      <c r="F55" s="295"/>
      <c r="G55" s="295"/>
    </row>
    <row r="56" spans="1:38">
      <c r="A56" s="162" t="str">
        <f>'C05'!A42</f>
        <v>Fuente: Instituto Nacional de Estadística (INE). XL Encuesta Permanente de Hogares de Propósitos Múltiples, Septiembre 2010.</v>
      </c>
    </row>
    <row r="57" spans="1:38">
      <c r="A57" s="162" t="str">
        <f>'C05'!A43</f>
        <v>El salario mínimo en el área urbana es Lps. 5,500 y en la área rural es Lps. 4,055 (Promedio de salarios mínimos por rama)</v>
      </c>
    </row>
    <row r="58" spans="1:38">
      <c r="A58" s="162" t="s">
        <v>115</v>
      </c>
      <c r="M58" s="208"/>
    </row>
    <row r="59" spans="1:38">
      <c r="A59" s="162"/>
      <c r="M59" s="208"/>
    </row>
    <row r="60" spans="1:38">
      <c r="A60" s="377" t="s">
        <v>87</v>
      </c>
      <c r="B60" s="377"/>
      <c r="C60" s="377"/>
      <c r="D60" s="377"/>
      <c r="E60" s="377"/>
      <c r="F60" s="377"/>
      <c r="G60" s="377"/>
    </row>
    <row r="61" spans="1:38">
      <c r="A61" s="377" t="s">
        <v>88</v>
      </c>
      <c r="B61" s="377"/>
      <c r="C61" s="377"/>
      <c r="D61" s="377"/>
      <c r="E61" s="377"/>
      <c r="F61" s="377"/>
      <c r="G61" s="377"/>
    </row>
    <row r="62" spans="1:38">
      <c r="A62" s="377" t="s">
        <v>95</v>
      </c>
      <c r="B62" s="377"/>
      <c r="C62" s="377"/>
      <c r="D62" s="377"/>
      <c r="E62" s="377"/>
      <c r="F62" s="377"/>
      <c r="G62" s="377"/>
    </row>
    <row r="63" spans="1:38" customFormat="1" ht="23.25">
      <c r="A63" s="348" t="s">
        <v>122</v>
      </c>
      <c r="B63" s="348"/>
      <c r="C63" s="348"/>
      <c r="D63" s="348"/>
      <c r="E63" s="348"/>
      <c r="F63" s="348"/>
      <c r="G63" s="348"/>
      <c r="H63" s="251"/>
      <c r="I63" s="251"/>
      <c r="J63" s="251"/>
      <c r="K63" s="251"/>
      <c r="L63" s="251"/>
      <c r="M63" s="251"/>
      <c r="N63" s="251"/>
      <c r="O63" s="251"/>
    </row>
    <row r="64" spans="1:38">
      <c r="A64" s="378" t="s">
        <v>34</v>
      </c>
      <c r="B64" s="381" t="s">
        <v>29</v>
      </c>
      <c r="C64" s="381"/>
      <c r="D64" s="381"/>
      <c r="E64" s="381"/>
      <c r="F64" s="381"/>
      <c r="G64" s="381"/>
    </row>
    <row r="65" spans="1:38" s="218" customFormat="1">
      <c r="A65" s="379"/>
      <c r="B65" s="379" t="s">
        <v>29</v>
      </c>
      <c r="C65" s="381" t="s">
        <v>8</v>
      </c>
      <c r="D65" s="381"/>
      <c r="E65" s="381"/>
      <c r="F65" s="381"/>
      <c r="G65" s="379" t="s">
        <v>1</v>
      </c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09"/>
      <c r="AG65" s="209"/>
      <c r="AH65" s="209"/>
      <c r="AI65" s="209"/>
      <c r="AJ65" s="209"/>
      <c r="AK65" s="209"/>
      <c r="AL65" s="209"/>
    </row>
    <row r="66" spans="1:38" s="218" customFormat="1">
      <c r="A66" s="380"/>
      <c r="B66" s="380"/>
      <c r="C66" s="219" t="s">
        <v>10</v>
      </c>
      <c r="D66" s="219" t="s">
        <v>119</v>
      </c>
      <c r="E66" s="219" t="s">
        <v>11</v>
      </c>
      <c r="F66" s="219" t="s">
        <v>120</v>
      </c>
      <c r="G66" s="380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09"/>
      <c r="X66" s="209"/>
      <c r="Y66" s="209"/>
      <c r="Z66" s="209"/>
      <c r="AA66" s="209"/>
      <c r="AB66" s="209"/>
      <c r="AC66" s="209"/>
      <c r="AD66" s="209"/>
      <c r="AE66" s="209"/>
      <c r="AF66" s="209"/>
      <c r="AG66" s="209"/>
      <c r="AH66" s="209"/>
      <c r="AI66" s="209"/>
      <c r="AJ66" s="209"/>
      <c r="AK66" s="209"/>
      <c r="AL66" s="209"/>
    </row>
    <row r="67" spans="1:38" s="218" customFormat="1">
      <c r="A67" s="220"/>
      <c r="B67" s="220"/>
      <c r="C67" s="220"/>
      <c r="D67" s="220"/>
      <c r="E67" s="214"/>
      <c r="F67" s="214"/>
      <c r="G67" s="214"/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09"/>
      <c r="W67" s="209"/>
      <c r="X67" s="209"/>
      <c r="Y67" s="209"/>
      <c r="Z67" s="209"/>
      <c r="AA67" s="209"/>
      <c r="AB67" s="209"/>
      <c r="AC67" s="209"/>
      <c r="AD67" s="209"/>
      <c r="AE67" s="209"/>
      <c r="AF67" s="209"/>
      <c r="AG67" s="209"/>
      <c r="AH67" s="209"/>
      <c r="AI67" s="209"/>
      <c r="AJ67" s="209"/>
      <c r="AK67" s="209"/>
      <c r="AL67" s="209"/>
    </row>
    <row r="68" spans="1:38" s="218" customFormat="1">
      <c r="A68" s="221" t="s">
        <v>74</v>
      </c>
      <c r="B68" s="222">
        <f t="shared" ref="B68:G68" si="1">B9</f>
        <v>4141.0582592145629</v>
      </c>
      <c r="C68" s="222">
        <f t="shared" si="1"/>
        <v>5228.063935860102</v>
      </c>
      <c r="D68" s="222">
        <f t="shared" si="1"/>
        <v>10279.888775070021</v>
      </c>
      <c r="E68" s="222">
        <f t="shared" si="1"/>
        <v>5727.828211772905</v>
      </c>
      <c r="F68" s="222">
        <f t="shared" si="1"/>
        <v>2540.4857156939702</v>
      </c>
      <c r="G68" s="222">
        <f t="shared" si="1"/>
        <v>2364.0530409035109</v>
      </c>
      <c r="I68" s="209"/>
      <c r="J68" s="209"/>
      <c r="K68" s="209"/>
      <c r="L68" s="209"/>
      <c r="M68" s="209"/>
      <c r="N68" s="209"/>
      <c r="O68" s="209"/>
      <c r="P68" s="209"/>
      <c r="Q68" s="209"/>
      <c r="R68" s="209"/>
      <c r="S68" s="209"/>
      <c r="T68" s="209"/>
      <c r="U68" s="209"/>
      <c r="V68" s="209"/>
      <c r="W68" s="209"/>
      <c r="X68" s="209"/>
      <c r="Y68" s="209"/>
      <c r="Z68" s="209"/>
      <c r="AA68" s="209"/>
      <c r="AB68" s="209"/>
      <c r="AC68" s="209"/>
      <c r="AD68" s="209"/>
      <c r="AE68" s="209"/>
      <c r="AF68" s="209"/>
      <c r="AG68" s="209"/>
      <c r="AH68" s="209"/>
      <c r="AI68" s="209"/>
      <c r="AJ68" s="209"/>
      <c r="AK68" s="209"/>
      <c r="AL68" s="209"/>
    </row>
    <row r="69" spans="1:38" s="218" customFormat="1">
      <c r="A69" s="223"/>
      <c r="B69" s="222"/>
      <c r="C69" s="222"/>
      <c r="D69" s="222"/>
      <c r="E69" s="224"/>
      <c r="F69" s="224"/>
      <c r="G69" s="224"/>
      <c r="I69" s="209"/>
      <c r="J69" s="209"/>
      <c r="K69" s="209"/>
      <c r="L69" s="209"/>
      <c r="M69" s="209"/>
      <c r="N69" s="209"/>
      <c r="O69" s="209"/>
      <c r="P69" s="209"/>
      <c r="Q69" s="209"/>
      <c r="R69" s="209"/>
      <c r="S69" s="209"/>
      <c r="T69" s="209"/>
      <c r="U69" s="209"/>
      <c r="V69" s="209"/>
      <c r="W69" s="209"/>
      <c r="X69" s="209"/>
      <c r="Y69" s="209"/>
      <c r="Z69" s="209"/>
      <c r="AA69" s="209"/>
      <c r="AB69" s="209"/>
      <c r="AC69" s="209"/>
      <c r="AD69" s="209"/>
      <c r="AE69" s="209"/>
      <c r="AF69" s="209"/>
      <c r="AG69" s="209"/>
      <c r="AH69" s="209"/>
      <c r="AI69" s="209"/>
      <c r="AJ69" s="209"/>
      <c r="AK69" s="209"/>
      <c r="AL69" s="209"/>
    </row>
    <row r="70" spans="1:38" s="218" customFormat="1">
      <c r="A70" s="18" t="s">
        <v>21</v>
      </c>
      <c r="B70" s="310"/>
      <c r="C70" s="310"/>
      <c r="D70" s="310"/>
      <c r="E70" s="310"/>
      <c r="F70" s="310"/>
      <c r="G70" s="310"/>
      <c r="I70" s="209"/>
      <c r="J70" s="209"/>
      <c r="K70" s="209"/>
      <c r="L70" s="209"/>
      <c r="M70" s="209"/>
      <c r="N70" s="209"/>
      <c r="O70" s="209"/>
      <c r="P70" s="209"/>
      <c r="Q70" s="209"/>
      <c r="R70" s="209"/>
      <c r="S70" s="209"/>
      <c r="T70" s="209"/>
      <c r="U70" s="209"/>
      <c r="V70" s="209"/>
      <c r="W70" s="209"/>
      <c r="X70" s="209"/>
      <c r="Y70" s="209"/>
      <c r="Z70" s="209"/>
      <c r="AA70" s="209"/>
      <c r="AB70" s="209"/>
      <c r="AC70" s="209"/>
      <c r="AD70" s="209"/>
      <c r="AE70" s="209"/>
      <c r="AF70" s="209"/>
      <c r="AG70" s="209"/>
      <c r="AH70" s="209"/>
      <c r="AI70" s="209"/>
      <c r="AJ70" s="209"/>
      <c r="AK70" s="209"/>
      <c r="AL70" s="209"/>
    </row>
    <row r="71" spans="1:38" s="218" customFormat="1">
      <c r="A71" s="154" t="s">
        <v>57</v>
      </c>
      <c r="B71" s="311">
        <f>[1]MercLab!Q300</f>
        <v>1516.9110434473898</v>
      </c>
      <c r="C71" s="311">
        <f t="shared" ref="C71:C94" si="2">AVERAGE(D71:G71)</f>
        <v>925.4228228278804</v>
      </c>
      <c r="D71" s="311">
        <f>[1]MercLab!R300</f>
        <v>0</v>
      </c>
      <c r="E71" s="311">
        <f>[1]MercLab!S300</f>
        <v>2376.194398491954</v>
      </c>
      <c r="F71" s="311">
        <f>[1]MercLab!T300</f>
        <v>0</v>
      </c>
      <c r="G71" s="311">
        <f>[1]MercLab!U300</f>
        <v>1325.4968928195676</v>
      </c>
      <c r="I71" s="209"/>
      <c r="J71" s="209"/>
      <c r="K71" s="209"/>
      <c r="L71" s="209"/>
      <c r="M71" s="209"/>
      <c r="N71" s="209"/>
      <c r="O71" s="209"/>
      <c r="P71" s="209"/>
      <c r="Q71" s="209"/>
      <c r="R71" s="209"/>
      <c r="S71" s="209"/>
      <c r="T71" s="209"/>
      <c r="U71" s="209"/>
      <c r="V71" s="209"/>
      <c r="W71" s="209"/>
      <c r="X71" s="209"/>
      <c r="Y71" s="209"/>
      <c r="Z71" s="209"/>
      <c r="AA71" s="209"/>
      <c r="AB71" s="209"/>
      <c r="AC71" s="209"/>
      <c r="AD71" s="209"/>
      <c r="AE71" s="209"/>
      <c r="AF71" s="209"/>
      <c r="AG71" s="209"/>
      <c r="AH71" s="209"/>
      <c r="AI71" s="209"/>
      <c r="AJ71" s="209"/>
      <c r="AK71" s="209"/>
      <c r="AL71" s="209"/>
    </row>
    <row r="72" spans="1:38" s="218" customFormat="1">
      <c r="A72" s="154" t="s">
        <v>76</v>
      </c>
      <c r="B72" s="311">
        <f>[1]MercLab!Q301</f>
        <v>2620.7885894691885</v>
      </c>
      <c r="C72" s="311">
        <f t="shared" si="2"/>
        <v>655.19714736729713</v>
      </c>
      <c r="D72" s="311">
        <f>[1]MercLab!R301</f>
        <v>0</v>
      </c>
      <c r="E72" s="311">
        <f>[1]MercLab!S301</f>
        <v>2620.7885894691885</v>
      </c>
      <c r="F72" s="311">
        <f>[1]MercLab!T301</f>
        <v>0</v>
      </c>
      <c r="G72" s="311">
        <f>[1]MercLab!U301</f>
        <v>0</v>
      </c>
      <c r="I72" s="209"/>
      <c r="J72" s="209"/>
      <c r="K72" s="209"/>
      <c r="L72" s="209"/>
      <c r="M72" s="209"/>
      <c r="N72" s="209"/>
      <c r="O72" s="209"/>
      <c r="P72" s="209"/>
      <c r="Q72" s="209"/>
      <c r="R72" s="209"/>
      <c r="S72" s="209"/>
      <c r="T72" s="209"/>
      <c r="U72" s="209"/>
      <c r="V72" s="209"/>
      <c r="W72" s="209"/>
      <c r="X72" s="209"/>
      <c r="Y72" s="209"/>
      <c r="Z72" s="209"/>
      <c r="AA72" s="209"/>
      <c r="AB72" s="209"/>
      <c r="AC72" s="209"/>
      <c r="AD72" s="209"/>
      <c r="AE72" s="209"/>
      <c r="AF72" s="209"/>
      <c r="AG72" s="209"/>
      <c r="AH72" s="209"/>
      <c r="AI72" s="209"/>
      <c r="AJ72" s="209"/>
      <c r="AK72" s="209"/>
      <c r="AL72" s="209"/>
    </row>
    <row r="73" spans="1:38" s="218" customFormat="1">
      <c r="A73" s="154" t="s">
        <v>58</v>
      </c>
      <c r="B73" s="311">
        <f>[1]MercLab!Q302</f>
        <v>3060.0736779877225</v>
      </c>
      <c r="C73" s="311">
        <f t="shared" si="2"/>
        <v>1726.5962413498564</v>
      </c>
      <c r="D73" s="311">
        <f>[1]MercLab!R302</f>
        <v>0</v>
      </c>
      <c r="E73" s="311">
        <f>[1]MercLab!S302</f>
        <v>5134.4326983279625</v>
      </c>
      <c r="F73" s="311">
        <f>[1]MercLab!T302</f>
        <v>0</v>
      </c>
      <c r="G73" s="311">
        <f>[1]MercLab!U302</f>
        <v>1771.9522670714628</v>
      </c>
      <c r="I73" s="209"/>
      <c r="J73" s="209"/>
      <c r="K73" s="209"/>
      <c r="L73" s="209"/>
      <c r="M73" s="209"/>
      <c r="N73" s="209"/>
      <c r="O73" s="209"/>
      <c r="P73" s="209"/>
      <c r="Q73" s="209"/>
      <c r="R73" s="209"/>
      <c r="S73" s="209"/>
      <c r="T73" s="209"/>
      <c r="U73" s="209"/>
      <c r="V73" s="209"/>
      <c r="W73" s="209"/>
      <c r="X73" s="209"/>
      <c r="Y73" s="209"/>
      <c r="Z73" s="209"/>
      <c r="AA73" s="209"/>
      <c r="AB73" s="209"/>
      <c r="AC73" s="209"/>
      <c r="AD73" s="209"/>
      <c r="AE73" s="209"/>
      <c r="AF73" s="209"/>
      <c r="AG73" s="209"/>
      <c r="AH73" s="209"/>
      <c r="AI73" s="209"/>
      <c r="AJ73" s="209"/>
      <c r="AK73" s="209"/>
      <c r="AL73" s="209"/>
    </row>
    <row r="74" spans="1:38" s="218" customFormat="1">
      <c r="A74" s="154" t="s">
        <v>59</v>
      </c>
      <c r="B74" s="311">
        <f>[1]MercLab!Q303</f>
        <v>6762.9143999205762</v>
      </c>
      <c r="C74" s="311">
        <f t="shared" si="2"/>
        <v>3308.6457392032571</v>
      </c>
      <c r="D74" s="311">
        <f>[1]MercLab!R303</f>
        <v>7245.0021342493992</v>
      </c>
      <c r="E74" s="311">
        <f>[1]MercLab!S303</f>
        <v>5989.5808225636283</v>
      </c>
      <c r="F74" s="311">
        <f>[1]MercLab!T303</f>
        <v>0</v>
      </c>
      <c r="G74" s="311">
        <f>[1]MercLab!U303</f>
        <v>0</v>
      </c>
      <c r="I74" s="209"/>
      <c r="J74" s="209"/>
      <c r="K74" s="209"/>
      <c r="L74" s="209"/>
      <c r="M74" s="209"/>
      <c r="N74" s="209"/>
      <c r="O74" s="209"/>
      <c r="P74" s="209"/>
      <c r="Q74" s="209"/>
      <c r="R74" s="209"/>
      <c r="S74" s="209"/>
      <c r="T74" s="209"/>
      <c r="U74" s="209"/>
      <c r="V74" s="209"/>
      <c r="W74" s="209"/>
      <c r="X74" s="209"/>
      <c r="Y74" s="209"/>
      <c r="Z74" s="209"/>
      <c r="AA74" s="209"/>
      <c r="AB74" s="209"/>
      <c r="AC74" s="209"/>
      <c r="AD74" s="209"/>
      <c r="AE74" s="209"/>
      <c r="AF74" s="209"/>
      <c r="AG74" s="209"/>
      <c r="AH74" s="209"/>
      <c r="AI74" s="209"/>
      <c r="AJ74" s="209"/>
      <c r="AK74" s="209"/>
      <c r="AL74" s="209"/>
    </row>
    <row r="75" spans="1:38" s="218" customFormat="1">
      <c r="A75" s="154" t="s">
        <v>77</v>
      </c>
      <c r="B75" s="311">
        <f>[1]MercLab!Q304</f>
        <v>6168.2780734663738</v>
      </c>
      <c r="C75" s="311">
        <f t="shared" si="2"/>
        <v>3660.20917210877</v>
      </c>
      <c r="D75" s="311">
        <f>[1]MercLab!R304</f>
        <v>5500</v>
      </c>
      <c r="E75" s="311">
        <f>[1]MercLab!S304</f>
        <v>6640.8366884350799</v>
      </c>
      <c r="F75" s="311">
        <f>[1]MercLab!T304</f>
        <v>0</v>
      </c>
      <c r="G75" s="311">
        <f>[1]MercLab!U304</f>
        <v>2500</v>
      </c>
      <c r="I75" s="209"/>
      <c r="J75" s="209"/>
      <c r="K75" s="209"/>
      <c r="L75" s="209"/>
      <c r="M75" s="209"/>
      <c r="N75" s="209"/>
      <c r="O75" s="209"/>
      <c r="P75" s="209"/>
      <c r="Q75" s="209"/>
      <c r="R75" s="209"/>
      <c r="S75" s="209"/>
      <c r="T75" s="209"/>
      <c r="U75" s="209"/>
      <c r="V75" s="209"/>
      <c r="W75" s="209"/>
      <c r="X75" s="209"/>
      <c r="Y75" s="209"/>
      <c r="Z75" s="209"/>
      <c r="AA75" s="209"/>
      <c r="AB75" s="209"/>
      <c r="AC75" s="209"/>
      <c r="AD75" s="209"/>
      <c r="AE75" s="209"/>
      <c r="AF75" s="209"/>
      <c r="AG75" s="209"/>
      <c r="AH75" s="209"/>
      <c r="AI75" s="209"/>
      <c r="AJ75" s="209"/>
      <c r="AK75" s="209"/>
      <c r="AL75" s="209"/>
    </row>
    <row r="76" spans="1:38" s="218" customFormat="1">
      <c r="A76" s="154" t="s">
        <v>93</v>
      </c>
      <c r="B76" s="311">
        <f>[1]MercLab!Q305</f>
        <v>3694.3376264555859</v>
      </c>
      <c r="C76" s="311">
        <f t="shared" si="2"/>
        <v>2090.6876904524361</v>
      </c>
      <c r="D76" s="311">
        <f>[1]MercLab!R305</f>
        <v>0</v>
      </c>
      <c r="E76" s="311">
        <f>[1]MercLab!S305</f>
        <v>5173.2212742203546</v>
      </c>
      <c r="F76" s="311">
        <f>[1]MercLab!T305</f>
        <v>0</v>
      </c>
      <c r="G76" s="311">
        <f>[1]MercLab!U305</f>
        <v>3189.5294875893901</v>
      </c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09"/>
      <c r="T76" s="209"/>
      <c r="U76" s="209"/>
      <c r="V76" s="209"/>
      <c r="W76" s="209"/>
      <c r="X76" s="209"/>
      <c r="Y76" s="209"/>
      <c r="Z76" s="209"/>
      <c r="AA76" s="209"/>
      <c r="AB76" s="209"/>
      <c r="AC76" s="209"/>
      <c r="AD76" s="209"/>
      <c r="AE76" s="209"/>
      <c r="AF76" s="209"/>
      <c r="AG76" s="209"/>
      <c r="AH76" s="209"/>
      <c r="AI76" s="209"/>
      <c r="AJ76" s="209"/>
      <c r="AK76" s="209"/>
      <c r="AL76" s="209"/>
    </row>
    <row r="77" spans="1:38" s="218" customFormat="1">
      <c r="A77" s="154" t="s">
        <v>61</v>
      </c>
      <c r="B77" s="311">
        <f>[1]MercLab!Q306</f>
        <v>8320.7222623224807</v>
      </c>
      <c r="C77" s="311">
        <f t="shared" si="2"/>
        <v>7004.3156246180642</v>
      </c>
      <c r="D77" s="311">
        <f>[1]MercLab!R306</f>
        <v>8757.4694133871399</v>
      </c>
      <c r="E77" s="311">
        <f>[1]MercLab!S306</f>
        <v>7639.4667763073076</v>
      </c>
      <c r="F77" s="311">
        <f>[1]MercLab!T306</f>
        <v>0</v>
      </c>
      <c r="G77" s="311">
        <f>[1]MercLab!U306</f>
        <v>11620.326308777809</v>
      </c>
      <c r="I77" s="209"/>
      <c r="J77" s="209"/>
      <c r="K77" s="209"/>
      <c r="L77" s="209"/>
      <c r="M77" s="209"/>
      <c r="N77" s="209"/>
      <c r="O77" s="209"/>
      <c r="P77" s="209"/>
      <c r="Q77" s="209"/>
      <c r="R77" s="209"/>
      <c r="S77" s="209"/>
      <c r="T77" s="209"/>
      <c r="U77" s="209"/>
      <c r="V77" s="209"/>
      <c r="W77" s="209"/>
      <c r="X77" s="209"/>
      <c r="Y77" s="209"/>
      <c r="Z77" s="209"/>
      <c r="AA77" s="209"/>
      <c r="AB77" s="209"/>
      <c r="AC77" s="209"/>
      <c r="AD77" s="209"/>
      <c r="AE77" s="209"/>
      <c r="AF77" s="209"/>
      <c r="AG77" s="209"/>
      <c r="AH77" s="209"/>
      <c r="AI77" s="209"/>
      <c r="AJ77" s="209"/>
      <c r="AK77" s="209"/>
      <c r="AL77" s="209"/>
    </row>
    <row r="78" spans="1:38" s="218" customFormat="1">
      <c r="A78" s="154" t="s">
        <v>60</v>
      </c>
      <c r="B78" s="311">
        <f>[1]MercLab!Q307</f>
        <v>8123.3336246301396</v>
      </c>
      <c r="C78" s="311">
        <f t="shared" si="2"/>
        <v>7394.2270574988088</v>
      </c>
      <c r="D78" s="311">
        <f>[1]MercLab!R307</f>
        <v>12730.780078813415</v>
      </c>
      <c r="E78" s="311">
        <f>[1]MercLab!S307</f>
        <v>7832.846531497391</v>
      </c>
      <c r="F78" s="311">
        <f>[1]MercLab!T307</f>
        <v>0</v>
      </c>
      <c r="G78" s="311">
        <f>[1]MercLab!U307</f>
        <v>9013.2816196844269</v>
      </c>
      <c r="I78" s="209"/>
      <c r="J78" s="209"/>
      <c r="K78" s="209"/>
      <c r="L78" s="209"/>
      <c r="M78" s="209"/>
      <c r="N78" s="209"/>
      <c r="O78" s="209"/>
      <c r="P78" s="209"/>
      <c r="Q78" s="209"/>
      <c r="R78" s="209"/>
      <c r="S78" s="209"/>
      <c r="T78" s="209"/>
      <c r="U78" s="209"/>
      <c r="V78" s="209"/>
      <c r="W78" s="209"/>
      <c r="X78" s="209"/>
      <c r="Y78" s="209"/>
      <c r="Z78" s="209"/>
      <c r="AA78" s="209"/>
      <c r="AB78" s="209"/>
      <c r="AC78" s="209"/>
      <c r="AD78" s="209"/>
      <c r="AE78" s="209"/>
      <c r="AF78" s="209"/>
      <c r="AG78" s="209"/>
      <c r="AH78" s="209"/>
      <c r="AI78" s="209"/>
      <c r="AJ78" s="209"/>
      <c r="AK78" s="209"/>
      <c r="AL78" s="209"/>
    </row>
    <row r="79" spans="1:38" s="218" customFormat="1">
      <c r="A79" s="154" t="s">
        <v>62</v>
      </c>
      <c r="B79" s="311">
        <f>[1]MercLab!Q308</f>
        <v>5592.3055966299917</v>
      </c>
      <c r="C79" s="311">
        <f t="shared" si="2"/>
        <v>5344.7711937262766</v>
      </c>
      <c r="D79" s="311">
        <f>[1]MercLab!R308</f>
        <v>10340.2083687183</v>
      </c>
      <c r="E79" s="311">
        <f>[1]MercLab!S308</f>
        <v>6994.4928662875154</v>
      </c>
      <c r="F79" s="311">
        <f>[1]MercLab!T308</f>
        <v>2540.4857156939702</v>
      </c>
      <c r="G79" s="311">
        <f>[1]MercLab!U308</f>
        <v>1503.8978242053222</v>
      </c>
      <c r="I79" s="209"/>
      <c r="J79" s="209"/>
      <c r="K79" s="209"/>
      <c r="L79" s="209"/>
      <c r="M79" s="209"/>
      <c r="N79" s="209"/>
      <c r="O79" s="209"/>
      <c r="P79" s="209"/>
      <c r="Q79" s="209"/>
      <c r="R79" s="209"/>
      <c r="S79" s="209"/>
      <c r="T79" s="209"/>
      <c r="U79" s="209"/>
      <c r="V79" s="209"/>
      <c r="W79" s="209"/>
      <c r="X79" s="209"/>
      <c r="Y79" s="209"/>
      <c r="Z79" s="209"/>
      <c r="AA79" s="209"/>
      <c r="AB79" s="209"/>
      <c r="AC79" s="209"/>
      <c r="AD79" s="209"/>
      <c r="AE79" s="209"/>
      <c r="AF79" s="209"/>
      <c r="AG79" s="209"/>
      <c r="AH79" s="209"/>
      <c r="AI79" s="209"/>
      <c r="AJ79" s="209"/>
      <c r="AK79" s="209"/>
      <c r="AL79" s="209"/>
    </row>
    <row r="80" spans="1:38" s="218" customFormat="1">
      <c r="A80" s="154" t="s">
        <v>63</v>
      </c>
      <c r="B80" s="311">
        <f>[1]MercLab!Q309</f>
        <v>2333.0596792536103</v>
      </c>
      <c r="C80" s="311">
        <f t="shared" si="2"/>
        <v>2776.9802048673696</v>
      </c>
      <c r="D80" s="311">
        <f>[1]MercLab!R309</f>
        <v>5278.333333333333</v>
      </c>
      <c r="E80" s="311">
        <f>[1]MercLab!S309</f>
        <v>5500</v>
      </c>
      <c r="F80" s="311">
        <f>[1]MercLab!T309</f>
        <v>0</v>
      </c>
      <c r="G80" s="311">
        <f>[1]MercLab!U309</f>
        <v>329.58748613614688</v>
      </c>
      <c r="I80" s="209"/>
      <c r="J80" s="209"/>
      <c r="K80" s="209"/>
      <c r="L80" s="209"/>
      <c r="M80" s="209"/>
      <c r="N80" s="209"/>
      <c r="O80" s="209"/>
      <c r="P80" s="209"/>
      <c r="Q80" s="209"/>
      <c r="R80" s="209"/>
      <c r="S80" s="209"/>
      <c r="T80" s="209"/>
      <c r="U80" s="209"/>
      <c r="V80" s="209"/>
      <c r="W80" s="209"/>
      <c r="X80" s="209"/>
      <c r="Y80" s="209"/>
      <c r="Z80" s="209"/>
      <c r="AA80" s="209"/>
      <c r="AB80" s="209"/>
      <c r="AC80" s="209"/>
      <c r="AD80" s="209"/>
      <c r="AE80" s="209"/>
      <c r="AF80" s="209"/>
      <c r="AG80" s="209"/>
      <c r="AH80" s="209"/>
      <c r="AI80" s="209"/>
      <c r="AJ80" s="209"/>
      <c r="AK80" s="209"/>
      <c r="AL80" s="209"/>
    </row>
    <row r="81" spans="1:38" s="218" customFormat="1">
      <c r="A81" s="154" t="s">
        <v>105</v>
      </c>
      <c r="B81" s="311">
        <f>[1]MercLab!Q310</f>
        <v>0</v>
      </c>
      <c r="C81" s="311">
        <f t="shared" si="2"/>
        <v>0</v>
      </c>
      <c r="D81" s="311">
        <f>[1]MercLab!R310</f>
        <v>0</v>
      </c>
      <c r="E81" s="311">
        <f>[1]MercLab!S310</f>
        <v>0</v>
      </c>
      <c r="F81" s="311">
        <f>[1]MercLab!T310</f>
        <v>0</v>
      </c>
      <c r="G81" s="311">
        <f>[1]MercLab!U310</f>
        <v>0</v>
      </c>
      <c r="I81" s="209"/>
      <c r="J81" s="209"/>
      <c r="K81" s="209"/>
      <c r="L81" s="209"/>
      <c r="M81" s="209"/>
      <c r="N81" s="209"/>
      <c r="O81" s="209"/>
      <c r="P81" s="209"/>
      <c r="Q81" s="209"/>
      <c r="R81" s="209"/>
      <c r="S81" s="209"/>
      <c r="T81" s="209"/>
      <c r="U81" s="209"/>
      <c r="V81" s="209"/>
      <c r="W81" s="209"/>
      <c r="X81" s="209"/>
      <c r="Y81" s="209"/>
      <c r="Z81" s="209"/>
      <c r="AA81" s="209"/>
      <c r="AB81" s="209"/>
      <c r="AC81" s="209"/>
      <c r="AD81" s="209"/>
      <c r="AE81" s="209"/>
      <c r="AF81" s="209"/>
      <c r="AG81" s="209"/>
      <c r="AH81" s="209"/>
      <c r="AI81" s="209"/>
      <c r="AJ81" s="209"/>
      <c r="AK81" s="209"/>
      <c r="AL81" s="209"/>
    </row>
    <row r="82" spans="1:38" s="218" customFormat="1">
      <c r="A82" s="226"/>
      <c r="B82" s="177"/>
      <c r="C82" s="177"/>
      <c r="D82" s="177"/>
      <c r="E82" s="177"/>
      <c r="F82" s="177"/>
      <c r="G82" s="177"/>
      <c r="I82" s="209"/>
      <c r="J82" s="209"/>
      <c r="K82" s="209"/>
      <c r="L82" s="209"/>
      <c r="M82" s="209"/>
      <c r="N82" s="209"/>
      <c r="O82" s="209"/>
      <c r="P82" s="209"/>
      <c r="Q82" s="209"/>
      <c r="R82" s="209"/>
      <c r="S82" s="209"/>
      <c r="T82" s="209"/>
      <c r="U82" s="209"/>
      <c r="V82" s="209"/>
      <c r="W82" s="209"/>
      <c r="X82" s="209"/>
      <c r="Y82" s="209"/>
      <c r="Z82" s="209"/>
      <c r="AA82" s="209"/>
      <c r="AB82" s="209"/>
      <c r="AC82" s="209"/>
      <c r="AD82" s="209"/>
      <c r="AE82" s="209"/>
      <c r="AF82" s="209"/>
      <c r="AG82" s="209"/>
      <c r="AH82" s="209"/>
      <c r="AI82" s="209"/>
      <c r="AJ82" s="209"/>
      <c r="AK82" s="209"/>
      <c r="AL82" s="209"/>
    </row>
    <row r="83" spans="1:38" s="218" customFormat="1">
      <c r="A83" s="19" t="s">
        <v>18</v>
      </c>
      <c r="B83" s="176"/>
      <c r="C83" s="176"/>
      <c r="D83" s="176"/>
      <c r="E83" s="176"/>
      <c r="F83" s="176"/>
      <c r="G83" s="176"/>
      <c r="I83" s="209"/>
      <c r="J83" s="209"/>
      <c r="K83" s="209"/>
      <c r="L83" s="209"/>
      <c r="M83" s="209"/>
      <c r="N83" s="209"/>
      <c r="O83" s="209"/>
      <c r="P83" s="209"/>
      <c r="Q83" s="209"/>
      <c r="R83" s="209"/>
      <c r="S83" s="209"/>
      <c r="T83" s="209"/>
      <c r="U83" s="209"/>
      <c r="V83" s="209"/>
      <c r="W83" s="209"/>
      <c r="X83" s="209"/>
      <c r="Y83" s="209"/>
      <c r="Z83" s="209"/>
      <c r="AA83" s="209"/>
      <c r="AB83" s="209"/>
      <c r="AC83" s="209"/>
      <c r="AD83" s="209"/>
      <c r="AE83" s="209"/>
      <c r="AF83" s="209"/>
      <c r="AG83" s="209"/>
      <c r="AH83" s="209"/>
      <c r="AI83" s="209"/>
      <c r="AJ83" s="209"/>
      <c r="AK83" s="209"/>
      <c r="AL83" s="209"/>
    </row>
    <row r="84" spans="1:38" s="218" customFormat="1">
      <c r="A84" s="154" t="s">
        <v>78</v>
      </c>
      <c r="B84" s="312">
        <f>[1]MercLab!Q312</f>
        <v>9828.2963671275775</v>
      </c>
      <c r="C84" s="312">
        <f t="shared" si="2"/>
        <v>6926.3291451920113</v>
      </c>
      <c r="D84" s="312">
        <f>[1]MercLab!R312</f>
        <v>10737.164320009719</v>
      </c>
      <c r="E84" s="312">
        <f>[1]MercLab!S312</f>
        <v>9438.2516322571209</v>
      </c>
      <c r="F84" s="312">
        <f>[1]MercLab!T312</f>
        <v>1322.5348383485955</v>
      </c>
      <c r="G84" s="312">
        <f>[1]MercLab!U312</f>
        <v>6207.3657901526085</v>
      </c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09"/>
      <c r="T84" s="209"/>
      <c r="U84" s="209"/>
      <c r="V84" s="209"/>
      <c r="W84" s="209"/>
      <c r="X84" s="209"/>
      <c r="Y84" s="209"/>
      <c r="Z84" s="209"/>
      <c r="AA84" s="209"/>
      <c r="AB84" s="209"/>
      <c r="AC84" s="209"/>
      <c r="AD84" s="209"/>
      <c r="AE84" s="209"/>
      <c r="AF84" s="209"/>
      <c r="AG84" s="209"/>
      <c r="AH84" s="209"/>
      <c r="AI84" s="209"/>
      <c r="AJ84" s="209"/>
      <c r="AK84" s="209"/>
      <c r="AL84" s="209"/>
    </row>
    <row r="85" spans="1:38" s="218" customFormat="1">
      <c r="A85" s="154" t="s">
        <v>64</v>
      </c>
      <c r="B85" s="311">
        <f>[1]MercLab!Q313</f>
        <v>9537.5183213427299</v>
      </c>
      <c r="C85" s="311">
        <f t="shared" si="2"/>
        <v>7850.224856169556</v>
      </c>
      <c r="D85" s="311">
        <f>[1]MercLab!R313</f>
        <v>13139.971819781298</v>
      </c>
      <c r="E85" s="311">
        <f>[1]MercLab!S313</f>
        <v>11055.022512359115</v>
      </c>
      <c r="F85" s="311">
        <f>[1]MercLab!T313</f>
        <v>0</v>
      </c>
      <c r="G85" s="311">
        <f>[1]MercLab!U313</f>
        <v>7205.9050925378124</v>
      </c>
      <c r="I85" s="209"/>
      <c r="J85" s="209"/>
      <c r="K85" s="209"/>
      <c r="L85" s="209"/>
      <c r="M85" s="209"/>
      <c r="N85" s="209"/>
      <c r="O85" s="209"/>
      <c r="P85" s="209"/>
      <c r="Q85" s="209"/>
      <c r="R85" s="209"/>
      <c r="S85" s="209"/>
      <c r="T85" s="209"/>
      <c r="U85" s="209"/>
      <c r="V85" s="209"/>
      <c r="W85" s="209"/>
      <c r="X85" s="209"/>
      <c r="Y85" s="209"/>
      <c r="Z85" s="209"/>
      <c r="AA85" s="209"/>
      <c r="AB85" s="209"/>
      <c r="AC85" s="209"/>
      <c r="AD85" s="209"/>
      <c r="AE85" s="209"/>
      <c r="AF85" s="209"/>
      <c r="AG85" s="209"/>
      <c r="AH85" s="209"/>
      <c r="AI85" s="209"/>
      <c r="AJ85" s="209"/>
      <c r="AK85" s="209"/>
      <c r="AL85" s="209"/>
    </row>
    <row r="86" spans="1:38" s="218" customFormat="1">
      <c r="A86" s="154" t="s">
        <v>65</v>
      </c>
      <c r="B86" s="225">
        <f>[1]MercLab!Q314</f>
        <v>7706.0036122214979</v>
      </c>
      <c r="C86" s="225">
        <f t="shared" si="2"/>
        <v>5718.2003476357222</v>
      </c>
      <c r="D86" s="225">
        <f>[1]MercLab!R314</f>
        <v>8834.2505120209535</v>
      </c>
      <c r="E86" s="225">
        <f>[1]MercLab!S314</f>
        <v>7320.766075098426</v>
      </c>
      <c r="F86" s="225">
        <f>[1]MercLab!T314</f>
        <v>0</v>
      </c>
      <c r="G86" s="225">
        <f>[1]MercLab!U314</f>
        <v>6717.7848034235121</v>
      </c>
      <c r="I86" s="209"/>
      <c r="J86" s="209"/>
      <c r="K86" s="209"/>
      <c r="L86" s="209"/>
      <c r="M86" s="209"/>
      <c r="N86" s="209"/>
      <c r="O86" s="209"/>
      <c r="P86" s="209"/>
      <c r="Q86" s="209"/>
      <c r="R86" s="209"/>
      <c r="S86" s="209"/>
      <c r="T86" s="209"/>
      <c r="U86" s="209"/>
      <c r="V86" s="209"/>
      <c r="W86" s="209"/>
      <c r="X86" s="209"/>
      <c r="Y86" s="209"/>
      <c r="Z86" s="209"/>
      <c r="AA86" s="209"/>
      <c r="AB86" s="209"/>
      <c r="AC86" s="209"/>
      <c r="AD86" s="209"/>
      <c r="AE86" s="209"/>
      <c r="AF86" s="209"/>
      <c r="AG86" s="209"/>
      <c r="AH86" s="209"/>
      <c r="AI86" s="209"/>
      <c r="AJ86" s="209"/>
      <c r="AK86" s="209"/>
      <c r="AL86" s="209"/>
    </row>
    <row r="87" spans="1:38" s="218" customFormat="1">
      <c r="A87" s="154" t="s">
        <v>66</v>
      </c>
      <c r="B87" s="225">
        <f>[1]MercLab!Q315</f>
        <v>3583.6524517014464</v>
      </c>
      <c r="C87" s="225">
        <f t="shared" si="2"/>
        <v>3674.6000396929467</v>
      </c>
      <c r="D87" s="225">
        <f>[1]MercLab!R315</f>
        <v>6000</v>
      </c>
      <c r="E87" s="225">
        <f>[1]MercLab!S315</f>
        <v>5577.8097155858941</v>
      </c>
      <c r="F87" s="225">
        <f>[1]MercLab!T315</f>
        <v>0</v>
      </c>
      <c r="G87" s="225">
        <f>[1]MercLab!U315</f>
        <v>3120.5904431858935</v>
      </c>
      <c r="I87" s="209"/>
      <c r="J87" s="209"/>
      <c r="K87" s="209"/>
      <c r="L87" s="209"/>
      <c r="M87" s="209"/>
      <c r="N87" s="209"/>
      <c r="O87" s="209"/>
      <c r="P87" s="209"/>
      <c r="Q87" s="209"/>
      <c r="R87" s="209"/>
      <c r="S87" s="209"/>
      <c r="T87" s="209"/>
      <c r="U87" s="209"/>
      <c r="V87" s="209"/>
      <c r="W87" s="209"/>
      <c r="X87" s="209"/>
      <c r="Y87" s="209"/>
      <c r="Z87" s="209"/>
      <c r="AA87" s="209"/>
      <c r="AB87" s="209"/>
      <c r="AC87" s="209"/>
      <c r="AD87" s="209"/>
      <c r="AE87" s="209"/>
      <c r="AF87" s="209"/>
      <c r="AG87" s="209"/>
      <c r="AH87" s="209"/>
      <c r="AI87" s="209"/>
      <c r="AJ87" s="209"/>
      <c r="AK87" s="209"/>
      <c r="AL87" s="209"/>
    </row>
    <row r="88" spans="1:38" s="218" customFormat="1">
      <c r="A88" s="154" t="s">
        <v>67</v>
      </c>
      <c r="B88" s="225">
        <f>[1]MercLab!Q316</f>
        <v>1400.3524465971873</v>
      </c>
      <c r="C88" s="225">
        <f t="shared" si="2"/>
        <v>800.57437332193626</v>
      </c>
      <c r="D88" s="225">
        <f>[1]MercLab!R316</f>
        <v>0</v>
      </c>
      <c r="E88" s="225">
        <f>[1]MercLab!S316</f>
        <v>1889.9177657562172</v>
      </c>
      <c r="F88" s="225">
        <f>[1]MercLab!T316</f>
        <v>0</v>
      </c>
      <c r="G88" s="225">
        <f>[1]MercLab!U316</f>
        <v>1312.3797275315278</v>
      </c>
      <c r="I88" s="209"/>
      <c r="J88" s="209"/>
      <c r="K88" s="209"/>
      <c r="L88" s="209"/>
      <c r="M88" s="209"/>
      <c r="N88" s="209"/>
      <c r="O88" s="209"/>
      <c r="P88" s="209"/>
      <c r="Q88" s="209"/>
      <c r="R88" s="209"/>
      <c r="S88" s="209"/>
      <c r="T88" s="209"/>
      <c r="U88" s="209"/>
      <c r="V88" s="209"/>
      <c r="W88" s="209"/>
      <c r="X88" s="209"/>
      <c r="Y88" s="209"/>
      <c r="Z88" s="209"/>
      <c r="AA88" s="209"/>
      <c r="AB88" s="209"/>
      <c r="AC88" s="209"/>
      <c r="AD88" s="209"/>
      <c r="AE88" s="209"/>
      <c r="AF88" s="209"/>
      <c r="AG88" s="209"/>
      <c r="AH88" s="209"/>
      <c r="AI88" s="209"/>
      <c r="AJ88" s="209"/>
      <c r="AK88" s="209"/>
      <c r="AL88" s="209"/>
    </row>
    <row r="89" spans="1:38" s="218" customFormat="1">
      <c r="A89" s="154" t="s">
        <v>68</v>
      </c>
      <c r="B89" s="225">
        <f>[1]MercLab!Q317</f>
        <v>12000</v>
      </c>
      <c r="C89" s="225">
        <f t="shared" si="2"/>
        <v>3000</v>
      </c>
      <c r="D89" s="225">
        <f>[1]MercLab!R317</f>
        <v>0</v>
      </c>
      <c r="E89" s="225">
        <f>[1]MercLab!S317</f>
        <v>0</v>
      </c>
      <c r="F89" s="225">
        <f>[1]MercLab!T317</f>
        <v>0</v>
      </c>
      <c r="G89" s="225">
        <f>[1]MercLab!U317</f>
        <v>12000</v>
      </c>
      <c r="I89" s="209"/>
      <c r="J89" s="209"/>
      <c r="K89" s="209"/>
      <c r="L89" s="209"/>
      <c r="M89" s="209"/>
      <c r="N89" s="209"/>
      <c r="O89" s="209"/>
      <c r="P89" s="209"/>
      <c r="Q89" s="209"/>
      <c r="R89" s="209"/>
      <c r="S89" s="209"/>
      <c r="T89" s="209"/>
      <c r="U89" s="209"/>
      <c r="V89" s="209"/>
      <c r="W89" s="209"/>
      <c r="X89" s="209"/>
      <c r="Y89" s="209"/>
      <c r="Z89" s="209"/>
      <c r="AA89" s="209"/>
      <c r="AB89" s="209"/>
      <c r="AC89" s="209"/>
      <c r="AD89" s="209"/>
      <c r="AE89" s="209"/>
      <c r="AF89" s="209"/>
      <c r="AG89" s="209"/>
      <c r="AH89" s="209"/>
      <c r="AI89" s="209"/>
      <c r="AJ89" s="209"/>
      <c r="AK89" s="209"/>
      <c r="AL89" s="209"/>
    </row>
    <row r="90" spans="1:38" s="218" customFormat="1">
      <c r="A90" s="154" t="s">
        <v>80</v>
      </c>
      <c r="B90" s="225">
        <f>[1]MercLab!Q318</f>
        <v>3060.262883068674</v>
      </c>
      <c r="C90" s="225">
        <f t="shared" si="2"/>
        <v>4082.9249894695367</v>
      </c>
      <c r="D90" s="225">
        <f>[1]MercLab!R318</f>
        <v>10770.718708041966</v>
      </c>
      <c r="E90" s="225">
        <f>[1]MercLab!S318</f>
        <v>4199.3126746598118</v>
      </c>
      <c r="F90" s="225">
        <f>[1]MercLab!T318</f>
        <v>0</v>
      </c>
      <c r="G90" s="225">
        <f>[1]MercLab!U318</f>
        <v>1361.668575176368</v>
      </c>
      <c r="I90" s="209"/>
      <c r="J90" s="209"/>
      <c r="K90" s="209"/>
      <c r="L90" s="209"/>
      <c r="M90" s="209"/>
      <c r="N90" s="209"/>
      <c r="O90" s="209"/>
      <c r="P90" s="209"/>
      <c r="Q90" s="209"/>
      <c r="R90" s="209"/>
      <c r="S90" s="209"/>
      <c r="T90" s="209"/>
      <c r="U90" s="209"/>
      <c r="V90" s="209"/>
      <c r="W90" s="209"/>
      <c r="X90" s="209"/>
      <c r="Y90" s="209"/>
      <c r="Z90" s="209"/>
      <c r="AA90" s="209"/>
      <c r="AB90" s="209"/>
      <c r="AC90" s="209"/>
      <c r="AD90" s="209"/>
      <c r="AE90" s="209"/>
      <c r="AF90" s="209"/>
      <c r="AG90" s="209"/>
      <c r="AH90" s="209"/>
      <c r="AI90" s="209"/>
      <c r="AJ90" s="209"/>
      <c r="AK90" s="209"/>
      <c r="AL90" s="209"/>
    </row>
    <row r="91" spans="1:38" s="218" customFormat="1">
      <c r="A91" s="154" t="s">
        <v>69</v>
      </c>
      <c r="B91" s="225">
        <f>[1]MercLab!Q319</f>
        <v>1780.2757657939844</v>
      </c>
      <c r="C91" s="225">
        <f t="shared" si="2"/>
        <v>2619.0414360844979</v>
      </c>
      <c r="D91" s="225">
        <f>[1]MercLab!R319</f>
        <v>6020</v>
      </c>
      <c r="E91" s="225">
        <f>[1]MercLab!S319</f>
        <v>2938.3493117028816</v>
      </c>
      <c r="F91" s="225">
        <f>[1]MercLab!T319</f>
        <v>0</v>
      </c>
      <c r="G91" s="225">
        <f>[1]MercLab!U319</f>
        <v>1517.8164326351114</v>
      </c>
      <c r="I91" s="209"/>
      <c r="J91" s="209"/>
      <c r="K91" s="209"/>
      <c r="L91" s="209"/>
      <c r="M91" s="209"/>
      <c r="N91" s="209"/>
      <c r="O91" s="209"/>
      <c r="P91" s="209"/>
      <c r="Q91" s="209"/>
      <c r="R91" s="209"/>
      <c r="S91" s="209"/>
      <c r="T91" s="209"/>
      <c r="U91" s="209"/>
      <c r="V91" s="209"/>
      <c r="W91" s="209"/>
      <c r="X91" s="209"/>
      <c r="Y91" s="209"/>
      <c r="Z91" s="209"/>
      <c r="AA91" s="209"/>
      <c r="AB91" s="209"/>
      <c r="AC91" s="209"/>
      <c r="AD91" s="209"/>
      <c r="AE91" s="209"/>
      <c r="AF91" s="209"/>
      <c r="AG91" s="209"/>
      <c r="AH91" s="209"/>
      <c r="AI91" s="209"/>
      <c r="AJ91" s="209"/>
      <c r="AK91" s="209"/>
      <c r="AL91" s="209"/>
    </row>
    <row r="92" spans="1:38" s="218" customFormat="1">
      <c r="A92" s="154" t="s">
        <v>70</v>
      </c>
      <c r="B92" s="225">
        <f>[1]MercLab!Q320</f>
        <v>3270.8498653139854</v>
      </c>
      <c r="C92" s="225">
        <f t="shared" si="2"/>
        <v>2258.9055475066634</v>
      </c>
      <c r="D92" s="225">
        <f>[1]MercLab!R320</f>
        <v>2748.8199255139803</v>
      </c>
      <c r="E92" s="225">
        <f>[1]MercLab!S320</f>
        <v>4094.1193690921491</v>
      </c>
      <c r="F92" s="225">
        <f>[1]MercLab!T320</f>
        <v>0</v>
      </c>
      <c r="G92" s="225">
        <f>[1]MercLab!U320</f>
        <v>2192.6828954205243</v>
      </c>
      <c r="I92" s="209"/>
      <c r="J92" s="209"/>
      <c r="K92" s="209"/>
      <c r="L92" s="209"/>
      <c r="M92" s="209"/>
      <c r="N92" s="209"/>
      <c r="O92" s="209"/>
      <c r="P92" s="209"/>
      <c r="Q92" s="209"/>
      <c r="R92" s="209"/>
      <c r="S92" s="209"/>
      <c r="T92" s="209"/>
      <c r="U92" s="209"/>
      <c r="V92" s="209"/>
      <c r="W92" s="209"/>
      <c r="X92" s="209"/>
      <c r="Y92" s="209"/>
      <c r="Z92" s="209"/>
      <c r="AA92" s="209"/>
      <c r="AB92" s="209"/>
      <c r="AC92" s="209"/>
      <c r="AD92" s="209"/>
      <c r="AE92" s="209"/>
      <c r="AF92" s="209"/>
      <c r="AG92" s="209"/>
      <c r="AH92" s="209"/>
      <c r="AI92" s="209"/>
      <c r="AJ92" s="209"/>
      <c r="AK92" s="209"/>
      <c r="AL92" s="209"/>
    </row>
    <row r="93" spans="1:38" s="218" customFormat="1">
      <c r="A93" s="154" t="s">
        <v>79</v>
      </c>
      <c r="B93" s="225">
        <f>[1]MercLab!Q321</f>
        <v>2649.9902351166688</v>
      </c>
      <c r="C93" s="225">
        <f t="shared" si="2"/>
        <v>3652.6463687839923</v>
      </c>
      <c r="D93" s="225">
        <f>[1]MercLab!R321</f>
        <v>6504.8223546629024</v>
      </c>
      <c r="E93" s="225">
        <f>[1]MercLab!S321</f>
        <v>4004.4020205489146</v>
      </c>
      <c r="F93" s="225">
        <f>[1]MercLab!T321</f>
        <v>2550.2491771740074</v>
      </c>
      <c r="G93" s="225">
        <f>[1]MercLab!U321</f>
        <v>1551.1119227501447</v>
      </c>
      <c r="I93" s="209"/>
      <c r="J93" s="209"/>
      <c r="K93" s="209"/>
      <c r="L93" s="209"/>
      <c r="M93" s="209"/>
      <c r="N93" s="209"/>
      <c r="O93" s="209"/>
      <c r="P93" s="209"/>
      <c r="Q93" s="209"/>
      <c r="R93" s="209"/>
      <c r="S93" s="209"/>
      <c r="T93" s="209"/>
      <c r="U93" s="209"/>
      <c r="V93" s="209"/>
      <c r="W93" s="209"/>
      <c r="X93" s="209"/>
      <c r="Y93" s="209"/>
      <c r="Z93" s="209"/>
      <c r="AA93" s="209"/>
      <c r="AB93" s="209"/>
      <c r="AC93" s="209"/>
      <c r="AD93" s="209"/>
      <c r="AE93" s="209"/>
      <c r="AF93" s="209"/>
      <c r="AG93" s="209"/>
      <c r="AH93" s="209"/>
      <c r="AI93" s="209"/>
      <c r="AJ93" s="209"/>
      <c r="AK93" s="209"/>
      <c r="AL93" s="209"/>
    </row>
    <row r="94" spans="1:38" s="218" customFormat="1">
      <c r="A94" s="154" t="s">
        <v>63</v>
      </c>
      <c r="B94" s="225">
        <f>[1]MercLab!Q322</f>
        <v>9047.2360422611764</v>
      </c>
      <c r="C94" s="225">
        <f t="shared" si="2"/>
        <v>5488.5870311411163</v>
      </c>
      <c r="D94" s="225">
        <f>[1]MercLab!R322</f>
        <v>14186.163512323988</v>
      </c>
      <c r="E94" s="225">
        <f>[1]MercLab!S322</f>
        <v>6179.3401208558953</v>
      </c>
      <c r="F94" s="225">
        <f>[1]MercLab!T322</f>
        <v>0</v>
      </c>
      <c r="G94" s="225">
        <f>[1]MercLab!U322</f>
        <v>1588.8444913845797</v>
      </c>
      <c r="I94" s="209"/>
      <c r="J94" s="209"/>
      <c r="K94" s="209"/>
      <c r="L94" s="209"/>
      <c r="M94" s="209"/>
      <c r="N94" s="209"/>
      <c r="O94" s="209"/>
      <c r="P94" s="209"/>
      <c r="Q94" s="209"/>
      <c r="R94" s="209"/>
      <c r="S94" s="209"/>
      <c r="T94" s="209"/>
      <c r="U94" s="209"/>
      <c r="V94" s="209"/>
      <c r="W94" s="209"/>
      <c r="X94" s="209"/>
      <c r="Y94" s="209"/>
      <c r="Z94" s="209"/>
      <c r="AA94" s="209"/>
      <c r="AB94" s="209"/>
      <c r="AC94" s="209"/>
      <c r="AD94" s="209"/>
      <c r="AE94" s="209"/>
      <c r="AF94" s="209"/>
      <c r="AG94" s="209"/>
      <c r="AH94" s="209"/>
      <c r="AI94" s="209"/>
      <c r="AJ94" s="209"/>
      <c r="AK94" s="209"/>
      <c r="AL94" s="209"/>
    </row>
    <row r="95" spans="1:38" s="218" customFormat="1">
      <c r="A95" s="288"/>
      <c r="B95" s="296"/>
      <c r="C95" s="296"/>
      <c r="D95" s="296"/>
      <c r="E95" s="296"/>
      <c r="F95" s="296"/>
      <c r="G95" s="296"/>
      <c r="I95" s="209"/>
      <c r="J95" s="209"/>
      <c r="K95" s="209"/>
      <c r="L95" s="209"/>
      <c r="M95" s="209"/>
      <c r="N95" s="209"/>
      <c r="O95" s="209"/>
      <c r="P95" s="209"/>
      <c r="Q95" s="209"/>
      <c r="R95" s="209"/>
      <c r="S95" s="209"/>
      <c r="T95" s="209"/>
      <c r="U95" s="209"/>
      <c r="V95" s="209"/>
      <c r="W95" s="209"/>
      <c r="X95" s="209"/>
      <c r="Y95" s="209"/>
      <c r="Z95" s="209"/>
      <c r="AA95" s="209"/>
      <c r="AB95" s="209"/>
      <c r="AC95" s="209"/>
      <c r="AD95" s="209"/>
      <c r="AE95" s="209"/>
      <c r="AF95" s="209"/>
      <c r="AG95" s="209"/>
      <c r="AH95" s="209"/>
      <c r="AI95" s="209"/>
      <c r="AJ95" s="209"/>
      <c r="AK95" s="209"/>
      <c r="AL95" s="209"/>
    </row>
    <row r="96" spans="1:38" s="218" customFormat="1">
      <c r="A96" s="162" t="str">
        <f>'C05'!A42</f>
        <v>Fuente: Instituto Nacional de Estadística (INE). XL Encuesta Permanente de Hogares de Propósitos Múltiples, Septiembre 2010.</v>
      </c>
      <c r="B96" s="209"/>
      <c r="C96" s="209"/>
      <c r="D96" s="209"/>
      <c r="E96" s="209"/>
      <c r="F96" s="209"/>
      <c r="G96" s="209"/>
      <c r="I96" s="209"/>
      <c r="J96" s="209"/>
      <c r="K96" s="209"/>
      <c r="L96" s="209"/>
      <c r="M96" s="209"/>
      <c r="N96" s="209"/>
      <c r="O96" s="209"/>
      <c r="P96" s="209"/>
      <c r="Q96" s="209"/>
      <c r="R96" s="209"/>
      <c r="S96" s="209"/>
      <c r="T96" s="209"/>
      <c r="U96" s="209"/>
      <c r="V96" s="209"/>
      <c r="W96" s="209"/>
      <c r="X96" s="209"/>
      <c r="Y96" s="209"/>
      <c r="Z96" s="209"/>
      <c r="AA96" s="209"/>
      <c r="AB96" s="209"/>
      <c r="AC96" s="209"/>
      <c r="AD96" s="209"/>
      <c r="AE96" s="209"/>
      <c r="AF96" s="209"/>
      <c r="AG96" s="209"/>
      <c r="AH96" s="209"/>
      <c r="AI96" s="209"/>
      <c r="AJ96" s="209"/>
      <c r="AK96" s="209"/>
      <c r="AL96" s="209"/>
    </row>
    <row r="97" spans="1:38" s="218" customFormat="1">
      <c r="A97" s="162" t="str">
        <f>'C05'!A43</f>
        <v>El salario mínimo en el área urbana es Lps. 5,500 y en la área rural es Lps. 4,055 (Promedio de salarios mínimos por rama)</v>
      </c>
      <c r="B97" s="209"/>
      <c r="C97" s="209"/>
      <c r="D97" s="209"/>
      <c r="E97" s="209"/>
      <c r="F97" s="209"/>
      <c r="G97" s="209"/>
      <c r="I97" s="209"/>
      <c r="J97" s="209"/>
      <c r="K97" s="209"/>
      <c r="L97" s="209"/>
      <c r="M97" s="209"/>
      <c r="N97" s="209"/>
      <c r="O97" s="209"/>
      <c r="P97" s="209"/>
      <c r="Q97" s="209"/>
      <c r="R97" s="209"/>
      <c r="S97" s="209"/>
      <c r="T97" s="209"/>
      <c r="U97" s="209"/>
      <c r="V97" s="209"/>
      <c r="W97" s="209"/>
      <c r="X97" s="209"/>
      <c r="Y97" s="209"/>
      <c r="Z97" s="209"/>
      <c r="AA97" s="209"/>
      <c r="AB97" s="209"/>
      <c r="AC97" s="209"/>
      <c r="AD97" s="209"/>
      <c r="AE97" s="209"/>
      <c r="AF97" s="209"/>
      <c r="AG97" s="209"/>
      <c r="AH97" s="209"/>
      <c r="AI97" s="209"/>
      <c r="AJ97" s="209"/>
      <c r="AK97" s="209"/>
      <c r="AL97" s="209"/>
    </row>
  </sheetData>
  <mergeCells count="18">
    <mergeCell ref="A1:G1"/>
    <mergeCell ref="A2:G2"/>
    <mergeCell ref="A3:G3"/>
    <mergeCell ref="A5:A7"/>
    <mergeCell ref="B5:G5"/>
    <mergeCell ref="B6:B7"/>
    <mergeCell ref="C6:F6"/>
    <mergeCell ref="G6:G7"/>
    <mergeCell ref="A4:G4"/>
    <mergeCell ref="A63:G63"/>
    <mergeCell ref="A60:G60"/>
    <mergeCell ref="A61:G61"/>
    <mergeCell ref="A62:G62"/>
    <mergeCell ref="A64:A66"/>
    <mergeCell ref="B64:G64"/>
    <mergeCell ref="B65:B66"/>
    <mergeCell ref="C65:F65"/>
    <mergeCell ref="G65:G66"/>
  </mergeCells>
  <printOptions horizontalCentered="1"/>
  <pageMargins left="0.9237007874015748" right="0.39370078740157483" top="0.39370078740157483" bottom="0.39370078740157483" header="0" footer="0.19685039370078741"/>
  <pageSetup paperSize="9" scale="85" firstPageNumber="20" orientation="landscape" useFirstPageNumber="1" r:id="rId1"/>
  <headerFooter alignWithMargins="0">
    <oddFooter>&amp;L&amp;Z&amp;F+&amp;F+&amp;A&amp;C&amp;P&amp;R&amp;D+&amp;T</oddFooter>
  </headerFooter>
  <rowBreaks count="1" manualBreakCount="1">
    <brk id="5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O125"/>
  <sheetViews>
    <sheetView workbookViewId="0">
      <selection activeCell="C16" sqref="C16"/>
    </sheetView>
  </sheetViews>
  <sheetFormatPr baseColWidth="10" defaultColWidth="11.83203125" defaultRowHeight="11.25"/>
  <cols>
    <col min="1" max="1" width="45.83203125" style="209" customWidth="1"/>
    <col min="2" max="7" width="10.33203125" style="209" customWidth="1"/>
    <col min="8" max="8" width="10.33203125" style="209" hidden="1" customWidth="1"/>
    <col min="9" max="9" width="13.83203125" style="209" hidden="1" customWidth="1"/>
    <col min="10" max="16384" width="11.83203125" style="209"/>
  </cols>
  <sheetData>
    <row r="1" spans="1:15">
      <c r="A1" s="302" t="s">
        <v>90</v>
      </c>
      <c r="B1" s="302"/>
      <c r="C1" s="302"/>
      <c r="D1" s="302"/>
      <c r="E1" s="302"/>
      <c r="F1" s="302"/>
      <c r="G1" s="302"/>
      <c r="H1" s="302"/>
      <c r="I1" s="302"/>
    </row>
    <row r="2" spans="1:15">
      <c r="A2" s="377" t="s">
        <v>89</v>
      </c>
      <c r="B2" s="377"/>
      <c r="C2" s="377"/>
      <c r="D2" s="377"/>
      <c r="E2" s="377"/>
      <c r="F2" s="377"/>
      <c r="G2" s="377"/>
      <c r="H2" s="377"/>
      <c r="I2" s="377"/>
    </row>
    <row r="3" spans="1:15">
      <c r="A3" s="377" t="s">
        <v>36</v>
      </c>
      <c r="B3" s="377"/>
      <c r="C3" s="377"/>
      <c r="D3" s="377"/>
      <c r="E3" s="377"/>
      <c r="F3" s="377"/>
      <c r="G3" s="377"/>
      <c r="H3" s="377"/>
      <c r="I3" s="377"/>
    </row>
    <row r="4" spans="1:15" customFormat="1" ht="23.25">
      <c r="A4" s="348" t="s">
        <v>122</v>
      </c>
      <c r="B4" s="348"/>
      <c r="C4" s="348"/>
      <c r="D4" s="348"/>
      <c r="E4" s="348"/>
      <c r="F4" s="348"/>
      <c r="G4" s="348"/>
      <c r="H4" s="348"/>
      <c r="I4" s="348"/>
      <c r="J4" s="251"/>
      <c r="K4" s="251"/>
      <c r="L4" s="251"/>
      <c r="M4" s="251"/>
      <c r="N4" s="251"/>
      <c r="O4" s="251"/>
    </row>
    <row r="5" spans="1:15" ht="12" customHeight="1">
      <c r="A5" s="385" t="s">
        <v>34</v>
      </c>
      <c r="B5" s="385" t="s">
        <v>30</v>
      </c>
      <c r="C5" s="387" t="s">
        <v>8</v>
      </c>
      <c r="D5" s="387"/>
      <c r="E5" s="387"/>
      <c r="F5" s="387"/>
      <c r="G5" s="385" t="s">
        <v>31</v>
      </c>
      <c r="H5" s="385" t="s">
        <v>39</v>
      </c>
      <c r="I5" s="385" t="s">
        <v>32</v>
      </c>
    </row>
    <row r="6" spans="1:15" ht="20.25" customHeight="1">
      <c r="A6" s="386"/>
      <c r="B6" s="386"/>
      <c r="C6" s="228" t="s">
        <v>0</v>
      </c>
      <c r="D6" s="228" t="s">
        <v>119</v>
      </c>
      <c r="E6" s="228" t="s">
        <v>11</v>
      </c>
      <c r="F6" s="228" t="s">
        <v>120</v>
      </c>
      <c r="G6" s="386"/>
      <c r="H6" s="386"/>
      <c r="I6" s="386"/>
    </row>
    <row r="7" spans="1:15">
      <c r="A7" s="229"/>
      <c r="B7" s="230"/>
      <c r="C7" s="230"/>
      <c r="D7" s="230"/>
      <c r="E7" s="230"/>
      <c r="F7" s="230"/>
      <c r="G7" s="230"/>
      <c r="H7" s="230"/>
      <c r="I7" s="230"/>
    </row>
    <row r="8" spans="1:15">
      <c r="A8" s="231" t="s">
        <v>74</v>
      </c>
      <c r="B8" s="232">
        <f>[1]MercLab!Q335</f>
        <v>7.8381237392376688</v>
      </c>
      <c r="C8" s="232">
        <f>AVERAGE(D8:H8)</f>
        <v>6.8333528233026417</v>
      </c>
      <c r="D8" s="232">
        <f>[1]MercLab!R335</f>
        <v>12.723315028850108</v>
      </c>
      <c r="E8" s="232">
        <f>[1]MercLab!S335</f>
        <v>9.382211409068935</v>
      </c>
      <c r="F8" s="232">
        <f>[1]MercLab!T335</f>
        <v>6.0114984710183927</v>
      </c>
      <c r="G8" s="232">
        <f>[1]MercLab!U335</f>
        <v>6.0497392075757732</v>
      </c>
      <c r="H8" s="232">
        <f>[1]MercLab!V335</f>
        <v>0</v>
      </c>
      <c r="I8" s="232">
        <f>[1]MercLab!W335</f>
        <v>0</v>
      </c>
      <c r="J8" s="233"/>
      <c r="K8" s="233"/>
    </row>
    <row r="9" spans="1:15" ht="12.75" customHeight="1">
      <c r="A9" s="234"/>
      <c r="B9" s="316"/>
      <c r="C9" s="316"/>
      <c r="D9" s="316"/>
      <c r="E9" s="316"/>
      <c r="F9" s="316"/>
      <c r="G9" s="316"/>
      <c r="H9" s="316"/>
      <c r="I9" s="316"/>
      <c r="J9" s="314"/>
      <c r="K9" s="314"/>
    </row>
    <row r="10" spans="1:15" ht="12.75" customHeight="1">
      <c r="A10" s="235" t="s">
        <v>12</v>
      </c>
      <c r="B10" s="315"/>
      <c r="C10" s="315"/>
      <c r="D10" s="315"/>
      <c r="E10" s="315"/>
      <c r="F10" s="315"/>
      <c r="G10" s="315"/>
      <c r="H10" s="315">
        <f>[1]MercLab!V336</f>
        <v>0</v>
      </c>
      <c r="I10" s="315">
        <f>[1]MercLab!W336</f>
        <v>0</v>
      </c>
      <c r="J10" s="314"/>
      <c r="K10" s="314"/>
    </row>
    <row r="11" spans="1:15">
      <c r="A11" s="236" t="s">
        <v>71</v>
      </c>
      <c r="B11" s="153">
        <f>AVERAGE(B12:B14)</f>
        <v>9.1049499184480709</v>
      </c>
      <c r="C11" s="153">
        <f t="shared" ref="C11:I11" si="0">AVERAGE(C12:C14)</f>
        <v>7.2747525232638433</v>
      </c>
      <c r="D11" s="153">
        <f t="shared" si="0"/>
        <v>12.808535750013826</v>
      </c>
      <c r="E11" s="153">
        <f t="shared" si="0"/>
        <v>10.081418250245315</v>
      </c>
      <c r="F11" s="153">
        <f t="shared" si="0"/>
        <v>6.1332830359462962</v>
      </c>
      <c r="G11" s="153">
        <f t="shared" si="0"/>
        <v>7.3505255801137794</v>
      </c>
      <c r="H11" s="153">
        <f t="shared" si="0"/>
        <v>0</v>
      </c>
      <c r="I11" s="153">
        <f t="shared" si="0"/>
        <v>0</v>
      </c>
      <c r="J11" s="314"/>
      <c r="K11" s="314"/>
    </row>
    <row r="12" spans="1:15">
      <c r="A12" s="238" t="s">
        <v>54</v>
      </c>
      <c r="B12" s="153">
        <f>[1]MercLab!Q337</f>
        <v>9.7135836177474406</v>
      </c>
      <c r="C12" s="153">
        <f t="shared" ref="C12:C53" si="1">AVERAGE(D12:H12)</f>
        <v>7.5369863403176769</v>
      </c>
      <c r="D12" s="153">
        <f>[1]MercLab!R337</f>
        <v>13.492999263080321</v>
      </c>
      <c r="E12" s="153">
        <f>[1]MercLab!S337</f>
        <v>10.713270142180093</v>
      </c>
      <c r="F12" s="153">
        <f>[1]MercLab!T337</f>
        <v>6.2088888888888896</v>
      </c>
      <c r="G12" s="153">
        <f>[1]MercLab!U337</f>
        <v>7.2697734074390761</v>
      </c>
      <c r="H12" s="153">
        <f>[1]MercLab!V337</f>
        <v>0</v>
      </c>
      <c r="I12" s="153">
        <f>[1]MercLab!W337</f>
        <v>0</v>
      </c>
      <c r="J12" s="314"/>
      <c r="K12" s="314"/>
    </row>
    <row r="13" spans="1:15">
      <c r="A13" s="238" t="s">
        <v>55</v>
      </c>
      <c r="B13" s="237">
        <f>[1]MercLab!Q338</f>
        <v>9.3142194744976834</v>
      </c>
      <c r="C13" s="237">
        <f t="shared" si="1"/>
        <v>7.3120596156619797</v>
      </c>
      <c r="D13" s="237">
        <f>[1]MercLab!R338</f>
        <v>12.074766355140191</v>
      </c>
      <c r="E13" s="237">
        <f>[1]MercLab!S338</f>
        <v>10.501247660636309</v>
      </c>
      <c r="F13" s="237">
        <f>[1]MercLab!T338</f>
        <v>5.8816568047337281</v>
      </c>
      <c r="G13" s="237">
        <f>[1]MercLab!U338</f>
        <v>8.1026272577996714</v>
      </c>
      <c r="H13" s="237">
        <f>[1]MercLab!V338</f>
        <v>0</v>
      </c>
      <c r="I13" s="237">
        <f>[1]MercLab!W338</f>
        <v>0</v>
      </c>
    </row>
    <row r="14" spans="1:15">
      <c r="A14" s="238" t="s">
        <v>103</v>
      </c>
      <c r="B14" s="237">
        <f>[1]MercLab!Q339</f>
        <v>8.2870466630990904</v>
      </c>
      <c r="C14" s="237">
        <f t="shared" si="1"/>
        <v>6.9752116138118749</v>
      </c>
      <c r="D14" s="237">
        <f>[1]MercLab!R339</f>
        <v>12.857841631820968</v>
      </c>
      <c r="E14" s="237">
        <f>[1]MercLab!S339</f>
        <v>9.0297369479195417</v>
      </c>
      <c r="F14" s="237">
        <f>[1]MercLab!T339</f>
        <v>6.3093034142162718</v>
      </c>
      <c r="G14" s="237">
        <f>[1]MercLab!U339</f>
        <v>6.6791760751025944</v>
      </c>
      <c r="H14" s="237">
        <f>[1]MercLab!V339</f>
        <v>0</v>
      </c>
      <c r="I14" s="237">
        <f>[1]MercLab!W339</f>
        <v>0</v>
      </c>
    </row>
    <row r="15" spans="1:15">
      <c r="A15" s="236" t="s">
        <v>56</v>
      </c>
      <c r="B15" s="237">
        <f>[1]MercLab!Q340</f>
        <v>6.0746602717825748</v>
      </c>
      <c r="C15" s="237">
        <f t="shared" si="1"/>
        <v>5.9811686406046345</v>
      </c>
      <c r="D15" s="237">
        <f>[1]MercLab!R340</f>
        <v>11.552693208430917</v>
      </c>
      <c r="E15" s="237">
        <f>[1]MercLab!S340</f>
        <v>7.7464077669902931</v>
      </c>
      <c r="F15" s="237">
        <f>[1]MercLab!T340</f>
        <v>5.5789473684210513</v>
      </c>
      <c r="G15" s="237">
        <f>[1]MercLab!U340</f>
        <v>5.027794859180907</v>
      </c>
      <c r="H15" s="237">
        <f>[1]MercLab!V340</f>
        <v>0</v>
      </c>
      <c r="I15" s="237">
        <f>[1]MercLab!W340</f>
        <v>0</v>
      </c>
    </row>
    <row r="16" spans="1:15">
      <c r="A16" s="239"/>
      <c r="B16" s="186"/>
      <c r="C16" s="186"/>
      <c r="D16" s="186"/>
      <c r="E16" s="186"/>
      <c r="F16" s="186"/>
      <c r="G16" s="186"/>
      <c r="H16" s="186"/>
      <c r="I16" s="186"/>
      <c r="J16" s="314"/>
    </row>
    <row r="17" spans="1:10">
      <c r="A17" s="235" t="s">
        <v>13</v>
      </c>
      <c r="B17" s="315"/>
      <c r="C17" s="315"/>
      <c r="D17" s="315"/>
      <c r="E17" s="315"/>
      <c r="F17" s="315"/>
      <c r="G17" s="315"/>
      <c r="H17" s="315"/>
      <c r="I17" s="315"/>
      <c r="J17" s="314"/>
    </row>
    <row r="18" spans="1:10">
      <c r="A18" s="236" t="s">
        <v>40</v>
      </c>
      <c r="B18" s="153">
        <f>[1]MercLab!Q342</f>
        <v>0</v>
      </c>
      <c r="C18" s="153">
        <f t="shared" si="1"/>
        <v>0</v>
      </c>
      <c r="D18" s="153">
        <f>[1]MercLab!R342</f>
        <v>0</v>
      </c>
      <c r="E18" s="153">
        <f>[1]MercLab!S342</f>
        <v>0</v>
      </c>
      <c r="F18" s="153">
        <f>[1]MercLab!T342</f>
        <v>0</v>
      </c>
      <c r="G18" s="153">
        <f>[1]MercLab!U342</f>
        <v>0</v>
      </c>
      <c r="H18" s="153">
        <f>[1]MercLab!V342</f>
        <v>0</v>
      </c>
      <c r="I18" s="153">
        <f>[1]MercLab!W342</f>
        <v>0</v>
      </c>
      <c r="J18" s="314"/>
    </row>
    <row r="19" spans="1:10" ht="12.75" customHeight="1">
      <c r="A19" s="236" t="s">
        <v>41</v>
      </c>
      <c r="B19" s="153">
        <f>[1]MercLab!Q343</f>
        <v>4.6180169173703192</v>
      </c>
      <c r="C19" s="153">
        <f t="shared" si="1"/>
        <v>3.9466450312860482</v>
      </c>
      <c r="D19" s="153">
        <f>[1]MercLab!R343</f>
        <v>5.3237458385783913</v>
      </c>
      <c r="E19" s="153">
        <f>[1]MercLab!S343</f>
        <v>5.1262433496335698</v>
      </c>
      <c r="F19" s="153">
        <f>[1]MercLab!T343</f>
        <v>4.8933209951287271</v>
      </c>
      <c r="G19" s="153">
        <f>[1]MercLab!U343</f>
        <v>4.3899149730895504</v>
      </c>
      <c r="H19" s="153">
        <f>[1]MercLab!V343</f>
        <v>0</v>
      </c>
      <c r="I19" s="153">
        <f>[1]MercLab!W343</f>
        <v>0</v>
      </c>
      <c r="J19" s="314"/>
    </row>
    <row r="20" spans="1:10">
      <c r="A20" s="236" t="s">
        <v>42</v>
      </c>
      <c r="B20" s="153">
        <f>[1]MercLab!Q344</f>
        <v>10.328118990733033</v>
      </c>
      <c r="C20" s="153">
        <f t="shared" si="1"/>
        <v>8.1879464426650905</v>
      </c>
      <c r="D20" s="153">
        <f>[1]MercLab!R344</f>
        <v>11.23290476357173</v>
      </c>
      <c r="E20" s="153">
        <f>[1]MercLab!S344</f>
        <v>10.42803326825865</v>
      </c>
      <c r="F20" s="153">
        <f>[1]MercLab!T344</f>
        <v>9.2533509307970334</v>
      </c>
      <c r="G20" s="153">
        <f>[1]MercLab!U344</f>
        <v>10.025443250698034</v>
      </c>
      <c r="H20" s="153">
        <f>[1]MercLab!V344</f>
        <v>0</v>
      </c>
      <c r="I20" s="153">
        <f>[1]MercLab!W344</f>
        <v>0</v>
      </c>
      <c r="J20" s="314"/>
    </row>
    <row r="21" spans="1:10" ht="12.75" customHeight="1">
      <c r="A21" s="236" t="s">
        <v>43</v>
      </c>
      <c r="B21" s="153">
        <f>[1]MercLab!Q345</f>
        <v>15.315339795462778</v>
      </c>
      <c r="C21" s="153">
        <f t="shared" si="1"/>
        <v>9.1829418284350766</v>
      </c>
      <c r="D21" s="153">
        <f>[1]MercLab!R345</f>
        <v>15.878685518327648</v>
      </c>
      <c r="E21" s="153">
        <f>[1]MercLab!S345</f>
        <v>14.831379792894241</v>
      </c>
      <c r="F21" s="153">
        <f>[1]MercLab!T345</f>
        <v>0</v>
      </c>
      <c r="G21" s="153">
        <f>[1]MercLab!U345</f>
        <v>15.204643830953493</v>
      </c>
      <c r="H21" s="153">
        <f>[1]MercLab!V345</f>
        <v>0</v>
      </c>
      <c r="I21" s="153">
        <f>[1]MercLab!W345</f>
        <v>0</v>
      </c>
      <c r="J21" s="314"/>
    </row>
    <row r="22" spans="1:10">
      <c r="A22" s="236" t="s">
        <v>49</v>
      </c>
      <c r="B22" s="153">
        <f>[1]MercLab!Q346</f>
        <v>0</v>
      </c>
      <c r="C22" s="153">
        <f t="shared" si="1"/>
        <v>0</v>
      </c>
      <c r="D22" s="153">
        <f>[1]MercLab!R346</f>
        <v>0</v>
      </c>
      <c r="E22" s="153">
        <f>[1]MercLab!S346</f>
        <v>0</v>
      </c>
      <c r="F22" s="153">
        <f>[1]MercLab!T346</f>
        <v>0</v>
      </c>
      <c r="G22" s="153">
        <f>[1]MercLab!U346</f>
        <v>0</v>
      </c>
      <c r="H22" s="153">
        <f>[1]MercLab!V346</f>
        <v>0</v>
      </c>
      <c r="I22" s="153">
        <f>[1]MercLab!W346</f>
        <v>0</v>
      </c>
      <c r="J22" s="314"/>
    </row>
    <row r="23" spans="1:10" ht="12.75" customHeight="1">
      <c r="A23" s="236"/>
      <c r="B23" s="186"/>
      <c r="C23" s="186"/>
      <c r="D23" s="186"/>
      <c r="E23" s="186"/>
      <c r="F23" s="186"/>
      <c r="G23" s="186"/>
      <c r="H23" s="186"/>
      <c r="I23" s="186"/>
      <c r="J23" s="314"/>
    </row>
    <row r="24" spans="1:10">
      <c r="A24" s="235" t="s">
        <v>19</v>
      </c>
      <c r="B24" s="315"/>
      <c r="C24" s="315"/>
      <c r="D24" s="315"/>
      <c r="E24" s="315"/>
      <c r="F24" s="315"/>
      <c r="G24" s="315"/>
      <c r="H24" s="315"/>
      <c r="I24" s="315"/>
      <c r="J24" s="314"/>
    </row>
    <row r="25" spans="1:10">
      <c r="A25" s="236" t="s">
        <v>44</v>
      </c>
      <c r="B25" s="153">
        <f>[1]MercLab!Q348</f>
        <v>3.5195996375730001</v>
      </c>
      <c r="C25" s="153">
        <f t="shared" si="1"/>
        <v>0.70391992751459997</v>
      </c>
      <c r="D25" s="153">
        <f>[1]MercLab!R348</f>
        <v>0</v>
      </c>
      <c r="E25" s="153">
        <f>[1]MercLab!S348</f>
        <v>0</v>
      </c>
      <c r="F25" s="153">
        <f>[1]MercLab!T348</f>
        <v>0</v>
      </c>
      <c r="G25" s="153">
        <f>[1]MercLab!U348</f>
        <v>3.5195996375730001</v>
      </c>
      <c r="H25" s="153">
        <f>[1]MercLab!V348</f>
        <v>0</v>
      </c>
      <c r="I25" s="153">
        <f>[1]MercLab!W348</f>
        <v>0</v>
      </c>
      <c r="J25" s="314"/>
    </row>
    <row r="26" spans="1:10">
      <c r="A26" s="236" t="s">
        <v>45</v>
      </c>
      <c r="B26" s="153">
        <f>[1]MercLab!Q349</f>
        <v>5.1636380938248942</v>
      </c>
      <c r="C26" s="153">
        <f t="shared" si="1"/>
        <v>3.0285694457902945</v>
      </c>
      <c r="D26" s="153">
        <f>[1]MercLab!R349</f>
        <v>0</v>
      </c>
      <c r="E26" s="153">
        <f>[1]MercLab!S349</f>
        <v>5.7052514414722371</v>
      </c>
      <c r="F26" s="153">
        <f>[1]MercLab!T349</f>
        <v>3.4746771502483798</v>
      </c>
      <c r="G26" s="153">
        <f>[1]MercLab!U349</f>
        <v>5.9629186372308549</v>
      </c>
      <c r="H26" s="153">
        <f>[1]MercLab!V349</f>
        <v>0</v>
      </c>
      <c r="I26" s="153">
        <f>[1]MercLab!W349</f>
        <v>0</v>
      </c>
      <c r="J26" s="314"/>
    </row>
    <row r="27" spans="1:10">
      <c r="A27" s="236" t="s">
        <v>46</v>
      </c>
      <c r="B27" s="153">
        <f>[1]MercLab!Q350</f>
        <v>6.4805722080059009</v>
      </c>
      <c r="C27" s="153">
        <f t="shared" si="1"/>
        <v>6.4588338649826387</v>
      </c>
      <c r="D27" s="153">
        <f>[1]MercLab!R350</f>
        <v>13</v>
      </c>
      <c r="E27" s="153">
        <f>[1]MercLab!S350</f>
        <v>6.981909874780329</v>
      </c>
      <c r="F27" s="153">
        <f>[1]MercLab!T350</f>
        <v>6.0407895876719158</v>
      </c>
      <c r="G27" s="153">
        <f>[1]MercLab!U350</f>
        <v>6.2714698624609451</v>
      </c>
      <c r="H27" s="153">
        <f>[1]MercLab!V350</f>
        <v>0</v>
      </c>
      <c r="I27" s="153">
        <f>[1]MercLab!W350</f>
        <v>0</v>
      </c>
      <c r="J27" s="314"/>
    </row>
    <row r="28" spans="1:10">
      <c r="A28" s="236" t="s">
        <v>47</v>
      </c>
      <c r="B28" s="153">
        <f>[1]MercLab!Q351</f>
        <v>9.1259897993578001</v>
      </c>
      <c r="C28" s="153">
        <f t="shared" si="1"/>
        <v>7.2779395698148406</v>
      </c>
      <c r="D28" s="153">
        <f>[1]MercLab!R351</f>
        <v>11.853261956234654</v>
      </c>
      <c r="E28" s="153">
        <f>[1]MercLab!S351</f>
        <v>10.046741257678443</v>
      </c>
      <c r="F28" s="153">
        <f>[1]MercLab!T351</f>
        <v>7.2620581088394385</v>
      </c>
      <c r="G28" s="153">
        <f>[1]MercLab!U351</f>
        <v>7.2276365263216666</v>
      </c>
      <c r="H28" s="153">
        <f>[1]MercLab!V351</f>
        <v>0</v>
      </c>
      <c r="I28" s="153">
        <f>[1]MercLab!W351</f>
        <v>0</v>
      </c>
      <c r="J28" s="314"/>
    </row>
    <row r="29" spans="1:10">
      <c r="A29" s="236" t="s">
        <v>48</v>
      </c>
      <c r="B29" s="153">
        <f>[1]MercLab!Q352</f>
        <v>9.1607208996043266</v>
      </c>
      <c r="C29" s="153">
        <f t="shared" si="1"/>
        <v>7.3292118598214184</v>
      </c>
      <c r="D29" s="153">
        <f>[1]MercLab!R352</f>
        <v>12.684056336901984</v>
      </c>
      <c r="E29" s="153">
        <f>[1]MercLab!S352</f>
        <v>10.351441268652483</v>
      </c>
      <c r="F29" s="153">
        <f>[1]MercLab!T352</f>
        <v>6.3936033191506194</v>
      </c>
      <c r="G29" s="153">
        <f>[1]MercLab!U352</f>
        <v>7.216958374402008</v>
      </c>
      <c r="H29" s="153">
        <f>[1]MercLab!V352</f>
        <v>0</v>
      </c>
      <c r="I29" s="153">
        <f>[1]MercLab!W352</f>
        <v>0</v>
      </c>
      <c r="J29" s="314"/>
    </row>
    <row r="30" spans="1:10">
      <c r="A30" s="236" t="s">
        <v>50</v>
      </c>
      <c r="B30" s="153">
        <f>[1]MercLab!Q353</f>
        <v>8.3159479611055822</v>
      </c>
      <c r="C30" s="153">
        <f t="shared" si="1"/>
        <v>7.1036039457956646</v>
      </c>
      <c r="D30" s="153">
        <f>[1]MercLab!R353</f>
        <v>13.919489496534387</v>
      </c>
      <c r="E30" s="153">
        <f>[1]MercLab!S353</f>
        <v>9.1721016876851955</v>
      </c>
      <c r="F30" s="153">
        <f>[1]MercLab!T353</f>
        <v>5.8158489933243729</v>
      </c>
      <c r="G30" s="153">
        <f>[1]MercLab!U353</f>
        <v>6.6105795514343724</v>
      </c>
      <c r="H30" s="153">
        <f>[1]MercLab!V353</f>
        <v>0</v>
      </c>
      <c r="I30" s="153">
        <f>[1]MercLab!W353</f>
        <v>0</v>
      </c>
      <c r="J30" s="314"/>
    </row>
    <row r="31" spans="1:10" ht="12.75" customHeight="1">
      <c r="A31" s="236" t="s">
        <v>51</v>
      </c>
      <c r="B31" s="153">
        <f>[1]MercLab!Q354</f>
        <v>7.6785619965729959</v>
      </c>
      <c r="C31" s="153">
        <f t="shared" si="1"/>
        <v>6.6091891782780028</v>
      </c>
      <c r="D31" s="153">
        <f>[1]MercLab!R354</f>
        <v>13.457120875234923</v>
      </c>
      <c r="E31" s="153">
        <f>[1]MercLab!S354</f>
        <v>8.5911325413228106</v>
      </c>
      <c r="F31" s="153">
        <f>[1]MercLab!T354</f>
        <v>4.9161201556037684</v>
      </c>
      <c r="G31" s="153">
        <f>[1]MercLab!U354</f>
        <v>6.0815723192285098</v>
      </c>
      <c r="H31" s="153">
        <f>[1]MercLab!V354</f>
        <v>0</v>
      </c>
      <c r="I31" s="153">
        <f>[1]MercLab!W354</f>
        <v>0</v>
      </c>
      <c r="J31" s="314"/>
    </row>
    <row r="32" spans="1:10">
      <c r="A32" s="236" t="s">
        <v>52</v>
      </c>
      <c r="B32" s="153">
        <f>[1]MercLab!Q355</f>
        <v>7.0775579878568342</v>
      </c>
      <c r="C32" s="153">
        <f t="shared" si="1"/>
        <v>6.3530485035496191</v>
      </c>
      <c r="D32" s="153">
        <f>[1]MercLab!R355</f>
        <v>12.02453563018606</v>
      </c>
      <c r="E32" s="153">
        <f>[1]MercLab!S355</f>
        <v>9.4258839647900938</v>
      </c>
      <c r="F32" s="153">
        <f>[1]MercLab!T355</f>
        <v>4.7656689792016644</v>
      </c>
      <c r="G32" s="153">
        <f>[1]MercLab!U355</f>
        <v>5.5491539435702775</v>
      </c>
      <c r="H32" s="153">
        <f>[1]MercLab!V355</f>
        <v>0</v>
      </c>
      <c r="I32" s="153">
        <f>[1]MercLab!W355</f>
        <v>0</v>
      </c>
      <c r="J32" s="314"/>
    </row>
    <row r="33" spans="1:10" ht="12.75" customHeight="1">
      <c r="A33" s="236" t="s">
        <v>104</v>
      </c>
      <c r="B33" s="153">
        <f>[1]MercLab!Q356</f>
        <v>5.1883496254443084</v>
      </c>
      <c r="C33" s="153">
        <f t="shared" si="1"/>
        <v>5.2323569482836287</v>
      </c>
      <c r="D33" s="153">
        <f>[1]MercLab!R356</f>
        <v>10.529342503057684</v>
      </c>
      <c r="E33" s="153">
        <f>[1]MercLab!S356</f>
        <v>7.8504087701362861</v>
      </c>
      <c r="F33" s="153">
        <f>[1]MercLab!T356</f>
        <v>3.0052480132201196</v>
      </c>
      <c r="G33" s="153">
        <f>[1]MercLab!U356</f>
        <v>4.7767854550040543</v>
      </c>
      <c r="H33" s="153">
        <f>[1]MercLab!V356</f>
        <v>0</v>
      </c>
      <c r="I33" s="153">
        <f>[1]MercLab!W356</f>
        <v>0</v>
      </c>
      <c r="J33" s="314"/>
    </row>
    <row r="34" spans="1:10">
      <c r="A34" s="236"/>
      <c r="B34" s="186"/>
      <c r="C34" s="186"/>
      <c r="D34" s="186"/>
      <c r="E34" s="186"/>
      <c r="F34" s="186"/>
      <c r="G34" s="186"/>
      <c r="H34" s="186"/>
      <c r="I34" s="186"/>
      <c r="J34" s="314"/>
    </row>
    <row r="35" spans="1:10">
      <c r="A35" s="235" t="s">
        <v>14</v>
      </c>
      <c r="B35" s="315"/>
      <c r="C35" s="315"/>
      <c r="D35" s="315"/>
      <c r="E35" s="315"/>
      <c r="F35" s="315"/>
      <c r="G35" s="315"/>
      <c r="H35" s="315"/>
      <c r="I35" s="315"/>
      <c r="J35" s="314"/>
    </row>
    <row r="36" spans="1:10">
      <c r="A36" s="236" t="s">
        <v>3</v>
      </c>
      <c r="B36" s="153">
        <f>[1]MercLab!Q358</f>
        <v>0</v>
      </c>
      <c r="C36" s="153">
        <f t="shared" si="1"/>
        <v>0</v>
      </c>
      <c r="D36" s="153">
        <f>[1]MercLab!R358</f>
        <v>0</v>
      </c>
      <c r="E36" s="153">
        <f>[1]MercLab!S358</f>
        <v>0</v>
      </c>
      <c r="F36" s="153">
        <f>[1]MercLab!T358</f>
        <v>0</v>
      </c>
      <c r="G36" s="153">
        <f>[1]MercLab!U358</f>
        <v>0</v>
      </c>
      <c r="H36" s="153">
        <f>[1]MercLab!V358</f>
        <v>0</v>
      </c>
      <c r="I36" s="153">
        <f>[1]MercLab!W358</f>
        <v>0</v>
      </c>
      <c r="J36" s="314"/>
    </row>
    <row r="37" spans="1:10">
      <c r="A37" s="236" t="s">
        <v>4</v>
      </c>
      <c r="B37" s="153">
        <f>[1]MercLab!Q359</f>
        <v>7.8381237392376688</v>
      </c>
      <c r="C37" s="153">
        <f t="shared" si="1"/>
        <v>6.8333528233026417</v>
      </c>
      <c r="D37" s="153">
        <f>[1]MercLab!R359</f>
        <v>12.723315028850108</v>
      </c>
      <c r="E37" s="153">
        <f>[1]MercLab!S359</f>
        <v>9.382211409068935</v>
      </c>
      <c r="F37" s="153">
        <f>[1]MercLab!T359</f>
        <v>6.0114984710183927</v>
      </c>
      <c r="G37" s="153">
        <f>[1]MercLab!U359</f>
        <v>6.0497392075757732</v>
      </c>
      <c r="H37" s="153">
        <f>[1]MercLab!V359</f>
        <v>0</v>
      </c>
      <c r="I37" s="153">
        <f>[1]MercLab!W359</f>
        <v>0</v>
      </c>
      <c r="J37" s="314"/>
    </row>
    <row r="38" spans="1:10">
      <c r="A38" s="240"/>
      <c r="B38" s="186"/>
      <c r="C38" s="186"/>
      <c r="D38" s="186"/>
      <c r="E38" s="186"/>
      <c r="F38" s="186"/>
      <c r="G38" s="186"/>
      <c r="H38" s="186"/>
      <c r="I38" s="186"/>
      <c r="J38" s="314"/>
    </row>
    <row r="39" spans="1:10">
      <c r="A39" s="34" t="s">
        <v>114</v>
      </c>
      <c r="B39" s="315">
        <f>[1]MercLab!Q360</f>
        <v>7.8381237392376688</v>
      </c>
      <c r="C39" s="315">
        <f t="shared" si="1"/>
        <v>6.8333528233026417</v>
      </c>
      <c r="D39" s="315">
        <f>[1]MercLab!R360</f>
        <v>12.723315028850108</v>
      </c>
      <c r="E39" s="315">
        <f>[1]MercLab!S360</f>
        <v>9.382211409068935</v>
      </c>
      <c r="F39" s="315">
        <f>[1]MercLab!T360</f>
        <v>6.0114984710183927</v>
      </c>
      <c r="G39" s="315">
        <f>[1]MercLab!U360</f>
        <v>6.0497392075757732</v>
      </c>
      <c r="H39" s="315">
        <f>[1]MercLab!V360</f>
        <v>0</v>
      </c>
      <c r="I39" s="315">
        <f>[1]MercLab!W360</f>
        <v>0</v>
      </c>
      <c r="J39" s="314"/>
    </row>
    <row r="40" spans="1:10">
      <c r="A40" s="241" t="s">
        <v>107</v>
      </c>
      <c r="B40" s="153">
        <f>AVERAGE(B41:B43)</f>
        <v>4.9479748687188598</v>
      </c>
      <c r="C40" s="153">
        <f t="shared" si="1"/>
        <v>4.0686964057870094</v>
      </c>
      <c r="D40" s="153">
        <f t="shared" ref="D40:I40" si="2">AVERAGE(D41:D43)</f>
        <v>6.4698521498212829</v>
      </c>
      <c r="E40" s="153">
        <f t="shared" si="2"/>
        <v>5.2487219235880476</v>
      </c>
      <c r="F40" s="153">
        <f t="shared" si="2"/>
        <v>3.9970728836479998</v>
      </c>
      <c r="G40" s="153">
        <f t="shared" si="2"/>
        <v>4.6278350718777146</v>
      </c>
      <c r="H40" s="153">
        <f t="shared" si="2"/>
        <v>0</v>
      </c>
      <c r="I40" s="153">
        <f t="shared" si="2"/>
        <v>0</v>
      </c>
      <c r="J40" s="314"/>
    </row>
    <row r="41" spans="1:10">
      <c r="A41" s="242" t="s">
        <v>116</v>
      </c>
      <c r="B41" s="153">
        <f>[1]MercLab!Q361</f>
        <v>5.9382582362112464</v>
      </c>
      <c r="C41" s="153">
        <f t="shared" si="1"/>
        <v>5.8088997058944862</v>
      </c>
      <c r="D41" s="153">
        <f>[1]MercLab!R361</f>
        <v>9.5064426539807059</v>
      </c>
      <c r="E41" s="153">
        <f>[1]MercLab!S361</f>
        <v>8.0160668048979922</v>
      </c>
      <c r="F41" s="153">
        <f>[1]MercLab!T361</f>
        <v>6.0085359650064731</v>
      </c>
      <c r="G41" s="153">
        <f>[1]MercLab!U361</f>
        <v>5.5134531055872609</v>
      </c>
      <c r="H41" s="153">
        <f>[1]MercLab!V361</f>
        <v>0</v>
      </c>
      <c r="I41" s="153">
        <f>[1]MercLab!W361</f>
        <v>0</v>
      </c>
      <c r="J41" s="314"/>
    </row>
    <row r="42" spans="1:10">
      <c r="A42" s="242" t="s">
        <v>117</v>
      </c>
      <c r="B42" s="153">
        <f>[1]MercLab!Q362</f>
        <v>6.9056663699453322</v>
      </c>
      <c r="C42" s="153">
        <f t="shared" si="1"/>
        <v>5.9971895114665408</v>
      </c>
      <c r="D42" s="153">
        <f>[1]MercLab!R362</f>
        <v>9.9031137954831436</v>
      </c>
      <c r="E42" s="153">
        <f>[1]MercLab!S362</f>
        <v>7.7300989658661514</v>
      </c>
      <c r="F42" s="153">
        <f>[1]MercLab!T362</f>
        <v>5.9826826859375259</v>
      </c>
      <c r="G42" s="153">
        <f>[1]MercLab!U362</f>
        <v>6.3700521100458838</v>
      </c>
      <c r="H42" s="153">
        <f>[1]MercLab!V362</f>
        <v>0</v>
      </c>
      <c r="I42" s="153">
        <f>[1]MercLab!W362</f>
        <v>0</v>
      </c>
      <c r="J42" s="314"/>
    </row>
    <row r="43" spans="1:10">
      <c r="A43" s="242" t="s">
        <v>118</v>
      </c>
      <c r="B43" s="153">
        <f>[1]MercLab!Q363</f>
        <v>2</v>
      </c>
      <c r="C43" s="153">
        <f t="shared" si="1"/>
        <v>0.4</v>
      </c>
      <c r="D43" s="153">
        <f>[1]MercLab!R363</f>
        <v>0</v>
      </c>
      <c r="E43" s="153">
        <f>[1]MercLab!S363</f>
        <v>0</v>
      </c>
      <c r="F43" s="153">
        <f>[1]MercLab!T363</f>
        <v>0</v>
      </c>
      <c r="G43" s="153">
        <f>[1]MercLab!U363</f>
        <v>2</v>
      </c>
      <c r="H43" s="153">
        <f>[1]MercLab!V363</f>
        <v>0</v>
      </c>
      <c r="I43" s="153">
        <f>[1]MercLab!W363</f>
        <v>0</v>
      </c>
      <c r="J43" s="314"/>
    </row>
    <row r="44" spans="1:10">
      <c r="A44" s="241" t="s">
        <v>108</v>
      </c>
      <c r="B44" s="153">
        <f>[1]MercLab!Q364</f>
        <v>9.8341906086171171</v>
      </c>
      <c r="C44" s="153">
        <f t="shared" si="1"/>
        <v>7.1807258495152908</v>
      </c>
      <c r="D44" s="153">
        <f>[1]MercLab!R364</f>
        <v>11.892368908060801</v>
      </c>
      <c r="E44" s="153">
        <f>[1]MercLab!S364</f>
        <v>10.27476002602554</v>
      </c>
      <c r="F44" s="153">
        <f>[1]MercLab!T364</f>
        <v>6.3510631849085186</v>
      </c>
      <c r="G44" s="153">
        <f>[1]MercLab!U364</f>
        <v>7.3854371285815921</v>
      </c>
      <c r="H44" s="153">
        <f>[1]MercLab!V364</f>
        <v>0</v>
      </c>
      <c r="I44" s="153">
        <f>[1]MercLab!W364</f>
        <v>0</v>
      </c>
      <c r="J44" s="314"/>
    </row>
    <row r="45" spans="1:10">
      <c r="A45" s="241" t="s">
        <v>109</v>
      </c>
      <c r="B45" s="153">
        <f>[1]MercLab!Q365</f>
        <v>12.539353783864533</v>
      </c>
      <c r="C45" s="153">
        <f t="shared" si="1"/>
        <v>7.2145052689636486</v>
      </c>
      <c r="D45" s="153">
        <f>[1]MercLab!R365</f>
        <v>13.737485967496719</v>
      </c>
      <c r="E45" s="153">
        <f>[1]MercLab!S365</f>
        <v>13.843632418342317</v>
      </c>
      <c r="F45" s="153">
        <f>[1]MercLab!T365</f>
        <v>0</v>
      </c>
      <c r="G45" s="153">
        <f>[1]MercLab!U365</f>
        <v>8.4914079589792131</v>
      </c>
      <c r="H45" s="153">
        <f>[1]MercLab!V365</f>
        <v>0</v>
      </c>
      <c r="I45" s="153">
        <f>[1]MercLab!W365</f>
        <v>0</v>
      </c>
      <c r="J45" s="314"/>
    </row>
    <row r="46" spans="1:10">
      <c r="A46" s="241" t="s">
        <v>110</v>
      </c>
      <c r="B46" s="153">
        <f>[1]MercLab!Q366</f>
        <v>14.576254097124981</v>
      </c>
      <c r="C46" s="153">
        <f t="shared" si="1"/>
        <v>8.2324799489655529</v>
      </c>
      <c r="D46" s="153">
        <f>[1]MercLab!R366</f>
        <v>15.357309106506117</v>
      </c>
      <c r="E46" s="153">
        <f>[1]MercLab!S366</f>
        <v>16.035912473087194</v>
      </c>
      <c r="F46" s="153">
        <f>[1]MercLab!T366</f>
        <v>0</v>
      </c>
      <c r="G46" s="153">
        <f>[1]MercLab!U366</f>
        <v>9.7691781652344538</v>
      </c>
      <c r="H46" s="153">
        <f>[1]MercLab!V366</f>
        <v>0</v>
      </c>
      <c r="I46" s="153">
        <f>[1]MercLab!W366</f>
        <v>0</v>
      </c>
      <c r="J46" s="314"/>
    </row>
    <row r="47" spans="1:10">
      <c r="A47" s="241" t="s">
        <v>111</v>
      </c>
      <c r="B47" s="153">
        <f>[1]MercLab!Q367</f>
        <v>15.693593656382159</v>
      </c>
      <c r="C47" s="153">
        <f t="shared" si="1"/>
        <v>8.4721401571653381</v>
      </c>
      <c r="D47" s="153">
        <f>[1]MercLab!R367</f>
        <v>17.227070120067037</v>
      </c>
      <c r="E47" s="153">
        <f>[1]MercLab!S367</f>
        <v>16.736267622412388</v>
      </c>
      <c r="F47" s="153">
        <f>[1]MercLab!T367</f>
        <v>0</v>
      </c>
      <c r="G47" s="153">
        <f>[1]MercLab!U367</f>
        <v>8.3973630433472728</v>
      </c>
      <c r="H47" s="153">
        <f>[1]MercLab!V367</f>
        <v>0</v>
      </c>
      <c r="I47" s="153">
        <f>[1]MercLab!W367</f>
        <v>0</v>
      </c>
      <c r="J47" s="314"/>
    </row>
    <row r="48" spans="1:10">
      <c r="A48" s="239"/>
      <c r="B48" s="186"/>
      <c r="C48" s="186"/>
      <c r="D48" s="186"/>
      <c r="E48" s="186"/>
      <c r="F48" s="186"/>
      <c r="G48" s="186"/>
      <c r="H48" s="186"/>
      <c r="I48" s="186"/>
      <c r="J48" s="314"/>
    </row>
    <row r="49" spans="1:15">
      <c r="A49" s="235" t="s">
        <v>15</v>
      </c>
      <c r="B49" s="315"/>
      <c r="C49" s="315"/>
      <c r="D49" s="315"/>
      <c r="E49" s="315"/>
      <c r="F49" s="315"/>
      <c r="G49" s="315"/>
      <c r="H49" s="315"/>
      <c r="I49" s="315"/>
      <c r="J49" s="314"/>
    </row>
    <row r="50" spans="1:15">
      <c r="A50" s="236" t="s">
        <v>41</v>
      </c>
      <c r="B50" s="153">
        <f>[1]MercLab!Q369</f>
        <v>4.7797545015290224</v>
      </c>
      <c r="C50" s="153">
        <f t="shared" si="1"/>
        <v>2.0844767693582558</v>
      </c>
      <c r="D50" s="153">
        <f>[1]MercLab!R369</f>
        <v>0</v>
      </c>
      <c r="E50" s="153">
        <f>[1]MercLab!S369</f>
        <v>5.9578420813420809</v>
      </c>
      <c r="F50" s="153">
        <f>[1]MercLab!T369</f>
        <v>0</v>
      </c>
      <c r="G50" s="153">
        <f>[1]MercLab!U369</f>
        <v>4.4645417654491979</v>
      </c>
      <c r="H50" s="153">
        <f>[1]MercLab!V369</f>
        <v>0</v>
      </c>
      <c r="I50" s="153">
        <f>[1]MercLab!W369</f>
        <v>0</v>
      </c>
      <c r="J50" s="314"/>
    </row>
    <row r="51" spans="1:15">
      <c r="A51" s="236" t="s">
        <v>42</v>
      </c>
      <c r="B51" s="153">
        <f>[1]MercLab!Q370</f>
        <v>6.8061181421072865</v>
      </c>
      <c r="C51" s="153">
        <f t="shared" si="1"/>
        <v>2.8004577728806148</v>
      </c>
      <c r="D51" s="153">
        <f>[1]MercLab!R370</f>
        <v>0</v>
      </c>
      <c r="E51" s="153">
        <f>[1]MercLab!S370</f>
        <v>8.3680382957454906</v>
      </c>
      <c r="F51" s="153">
        <f>[1]MercLab!T370</f>
        <v>0</v>
      </c>
      <c r="G51" s="153">
        <f>[1]MercLab!U370</f>
        <v>5.6342505686575839</v>
      </c>
      <c r="H51" s="153">
        <f>[1]MercLab!V370</f>
        <v>0</v>
      </c>
      <c r="I51" s="153">
        <f>[1]MercLab!W370</f>
        <v>0</v>
      </c>
      <c r="J51" s="314"/>
    </row>
    <row r="52" spans="1:15">
      <c r="A52" s="236" t="s">
        <v>53</v>
      </c>
      <c r="B52" s="237">
        <f>[1]MercLab!Q371</f>
        <v>8.5220044515636513</v>
      </c>
      <c r="C52" s="237">
        <f t="shared" si="1"/>
        <v>7.0930633305033197</v>
      </c>
      <c r="D52" s="237">
        <f>[1]MercLab!R371</f>
        <v>12.731676588893096</v>
      </c>
      <c r="E52" s="237">
        <f>[1]MercLab!S371</f>
        <v>10.139094729900618</v>
      </c>
      <c r="F52" s="237">
        <f>[1]MercLab!T371</f>
        <v>6.0114984710183927</v>
      </c>
      <c r="G52" s="237">
        <f>[1]MercLab!U371</f>
        <v>6.5830468627044914</v>
      </c>
      <c r="H52" s="237">
        <f>[1]MercLab!V371</f>
        <v>0</v>
      </c>
      <c r="I52" s="237">
        <f>[1]MercLab!W371</f>
        <v>0</v>
      </c>
    </row>
    <row r="53" spans="1:15">
      <c r="A53" s="236" t="s">
        <v>49</v>
      </c>
      <c r="B53" s="237">
        <f>[1]MercLab!Q372</f>
        <v>8.1857089667916547</v>
      </c>
      <c r="C53" s="237">
        <f t="shared" si="1"/>
        <v>5.5</v>
      </c>
      <c r="D53" s="237">
        <f>[1]MercLab!R372</f>
        <v>11</v>
      </c>
      <c r="E53" s="237">
        <f>[1]MercLab!S372</f>
        <v>12</v>
      </c>
      <c r="F53" s="237">
        <f>[1]MercLab!T372</f>
        <v>0</v>
      </c>
      <c r="G53" s="237">
        <f>[1]MercLab!U372</f>
        <v>4.5</v>
      </c>
      <c r="H53" s="237">
        <f>[1]MercLab!V372</f>
        <v>0</v>
      </c>
      <c r="I53" s="237">
        <f>[1]MercLab!W372</f>
        <v>0</v>
      </c>
    </row>
    <row r="54" spans="1:15">
      <c r="A54" s="297"/>
      <c r="B54" s="298"/>
      <c r="C54" s="298"/>
      <c r="D54" s="298"/>
      <c r="E54" s="298"/>
      <c r="F54" s="298"/>
      <c r="G54" s="298"/>
      <c r="H54" s="298"/>
      <c r="I54" s="298"/>
    </row>
    <row r="55" spans="1:15">
      <c r="A55" s="245" t="str">
        <f>'C05'!A42</f>
        <v>Fuente: Instituto Nacional de Estadística (INE). XL Encuesta Permanente de Hogares de Propósitos Múltiples, Septiembre 2010.</v>
      </c>
      <c r="B55" s="244"/>
      <c r="C55" s="244"/>
      <c r="D55" s="244"/>
      <c r="E55" s="244"/>
      <c r="F55" s="244"/>
      <c r="G55" s="244"/>
      <c r="H55" s="244"/>
      <c r="I55" s="244"/>
    </row>
    <row r="56" spans="1:15">
      <c r="A56" s="245" t="str">
        <f>'C05'!A43</f>
        <v>El salario mínimo en el área urbana es Lps. 5,500 y en la área rural es Lps. 4,055 (Promedio de salarios mínimos por rama)</v>
      </c>
      <c r="B56" s="244"/>
      <c r="C56" s="244"/>
      <c r="D56" s="244"/>
      <c r="E56" s="244"/>
      <c r="F56" s="244"/>
      <c r="G56" s="244"/>
      <c r="H56" s="244"/>
      <c r="I56" s="244"/>
    </row>
    <row r="57" spans="1:15">
      <c r="A57" s="245" t="s">
        <v>115</v>
      </c>
      <c r="B57" s="244"/>
      <c r="C57" s="244"/>
      <c r="D57" s="244"/>
      <c r="E57" s="244"/>
      <c r="F57" s="244"/>
      <c r="G57" s="244"/>
      <c r="H57" s="244"/>
      <c r="I57" s="244"/>
    </row>
    <row r="58" spans="1:15">
      <c r="A58" s="244"/>
      <c r="B58" s="244"/>
      <c r="C58" s="244"/>
      <c r="D58" s="246"/>
      <c r="E58" s="244"/>
      <c r="F58" s="244"/>
      <c r="G58" s="244"/>
      <c r="H58" s="244"/>
      <c r="I58" s="244"/>
    </row>
    <row r="59" spans="1:15">
      <c r="A59" s="303" t="s">
        <v>90</v>
      </c>
      <c r="B59" s="303"/>
      <c r="C59" s="303"/>
      <c r="D59" s="303"/>
      <c r="E59" s="303"/>
      <c r="F59" s="303"/>
      <c r="G59" s="303"/>
      <c r="H59" s="303"/>
      <c r="I59" s="303"/>
    </row>
    <row r="60" spans="1:15">
      <c r="A60" s="384" t="s">
        <v>89</v>
      </c>
      <c r="B60" s="384"/>
      <c r="C60" s="384"/>
      <c r="D60" s="384"/>
      <c r="E60" s="384"/>
      <c r="F60" s="384"/>
      <c r="G60" s="384"/>
      <c r="H60" s="384"/>
      <c r="I60" s="384"/>
    </row>
    <row r="61" spans="1:15">
      <c r="A61" s="384" t="s">
        <v>36</v>
      </c>
      <c r="B61" s="384"/>
      <c r="C61" s="384"/>
      <c r="D61" s="384"/>
      <c r="E61" s="384"/>
      <c r="F61" s="384"/>
      <c r="G61" s="384"/>
      <c r="H61" s="384"/>
      <c r="I61" s="384"/>
    </row>
    <row r="62" spans="1:15" customFormat="1" ht="23.25">
      <c r="A62" s="383" t="s">
        <v>122</v>
      </c>
      <c r="B62" s="383"/>
      <c r="C62" s="383"/>
      <c r="D62" s="383"/>
      <c r="E62" s="383"/>
      <c r="F62" s="383"/>
      <c r="G62" s="383"/>
      <c r="H62" s="383"/>
      <c r="I62" s="383"/>
      <c r="J62" s="251"/>
      <c r="K62" s="251"/>
      <c r="L62" s="251"/>
      <c r="M62" s="251"/>
      <c r="N62" s="251"/>
      <c r="O62" s="251"/>
    </row>
    <row r="63" spans="1:15">
      <c r="A63" s="244" t="s">
        <v>20</v>
      </c>
      <c r="B63" s="244"/>
      <c r="C63" s="244"/>
      <c r="D63" s="244"/>
      <c r="E63" s="244"/>
      <c r="F63" s="244"/>
      <c r="G63" s="244"/>
      <c r="H63" s="244"/>
      <c r="I63" s="244"/>
    </row>
    <row r="64" spans="1:15">
      <c r="A64" s="385" t="s">
        <v>34</v>
      </c>
      <c r="B64" s="385" t="s">
        <v>30</v>
      </c>
      <c r="C64" s="387" t="s">
        <v>8</v>
      </c>
      <c r="D64" s="387"/>
      <c r="E64" s="387"/>
      <c r="F64" s="387"/>
      <c r="G64" s="385" t="s">
        <v>31</v>
      </c>
      <c r="H64" s="385" t="s">
        <v>39</v>
      </c>
      <c r="I64" s="385" t="s">
        <v>32</v>
      </c>
    </row>
    <row r="65" spans="1:10" ht="24" customHeight="1">
      <c r="A65" s="386"/>
      <c r="B65" s="386"/>
      <c r="C65" s="228" t="s">
        <v>0</v>
      </c>
      <c r="D65" s="228" t="s">
        <v>119</v>
      </c>
      <c r="E65" s="228" t="s">
        <v>11</v>
      </c>
      <c r="F65" s="228" t="s">
        <v>120</v>
      </c>
      <c r="G65" s="386"/>
      <c r="H65" s="386"/>
      <c r="I65" s="386" t="s">
        <v>33</v>
      </c>
    </row>
    <row r="66" spans="1:10">
      <c r="A66" s="227"/>
      <c r="B66" s="227"/>
      <c r="C66" s="247"/>
      <c r="D66" s="227"/>
      <c r="E66" s="227"/>
      <c r="F66" s="227"/>
      <c r="G66" s="227"/>
      <c r="H66" s="227"/>
      <c r="I66" s="227"/>
    </row>
    <row r="67" spans="1:10">
      <c r="A67" s="248" t="s">
        <v>74</v>
      </c>
      <c r="B67" s="232">
        <f>B8</f>
        <v>7.8381237392376688</v>
      </c>
      <c r="C67" s="232">
        <f t="shared" ref="C67:I67" si="3">C8</f>
        <v>6.8333528233026417</v>
      </c>
      <c r="D67" s="232">
        <f t="shared" si="3"/>
        <v>12.723315028850108</v>
      </c>
      <c r="E67" s="232">
        <f t="shared" si="3"/>
        <v>9.382211409068935</v>
      </c>
      <c r="F67" s="232">
        <f t="shared" si="3"/>
        <v>6.0114984710183927</v>
      </c>
      <c r="G67" s="232">
        <f t="shared" si="3"/>
        <v>6.0497392075757732</v>
      </c>
      <c r="H67" s="232">
        <f t="shared" si="3"/>
        <v>0</v>
      </c>
      <c r="I67" s="232">
        <f t="shared" si="3"/>
        <v>0</v>
      </c>
    </row>
    <row r="68" spans="1:10">
      <c r="A68" s="249"/>
      <c r="B68" s="313"/>
      <c r="C68" s="313"/>
      <c r="D68" s="313"/>
      <c r="E68" s="313"/>
      <c r="F68" s="313"/>
      <c r="G68" s="313"/>
      <c r="H68" s="313"/>
      <c r="I68" s="313"/>
      <c r="J68" s="314"/>
    </row>
    <row r="69" spans="1:10">
      <c r="A69" s="250" t="s">
        <v>16</v>
      </c>
      <c r="B69" s="144"/>
      <c r="C69" s="144"/>
      <c r="D69" s="144"/>
      <c r="E69" s="144"/>
      <c r="F69" s="144"/>
      <c r="G69" s="144"/>
      <c r="H69" s="144">
        <f>[1]MercLab!V374</f>
        <v>0</v>
      </c>
      <c r="I69" s="144">
        <f>[1]MercLab!W374</f>
        <v>0</v>
      </c>
      <c r="J69" s="314"/>
    </row>
    <row r="70" spans="1:10">
      <c r="A70" s="243" t="s">
        <v>57</v>
      </c>
      <c r="B70" s="153">
        <f>[1]MercLab!Q375</f>
        <v>4.7638644686858003</v>
      </c>
      <c r="C70" s="153">
        <f t="shared" ref="C70:C92" si="4">AVERAGE(D70:H70)</f>
        <v>2.0763774997703264</v>
      </c>
      <c r="D70" s="153">
        <f>[1]MercLab!R375</f>
        <v>0</v>
      </c>
      <c r="E70" s="153">
        <f>[1]MercLab!S375</f>
        <v>5.9173457334024349</v>
      </c>
      <c r="F70" s="153">
        <f>[1]MercLab!T375</f>
        <v>0</v>
      </c>
      <c r="G70" s="153">
        <f>[1]MercLab!U375</f>
        <v>4.4645417654491979</v>
      </c>
      <c r="H70" s="153">
        <f>[1]MercLab!V375</f>
        <v>0</v>
      </c>
      <c r="I70" s="153">
        <f>[1]MercLab!W375</f>
        <v>0</v>
      </c>
      <c r="J70" s="314"/>
    </row>
    <row r="71" spans="1:10">
      <c r="A71" s="243" t="s">
        <v>76</v>
      </c>
      <c r="B71" s="153">
        <f>[1]MercLab!Q376</f>
        <v>7.2603454832464358</v>
      </c>
      <c r="C71" s="153">
        <f t="shared" si="4"/>
        <v>1.4520690966492871</v>
      </c>
      <c r="D71" s="153">
        <f>[1]MercLab!R376</f>
        <v>0</v>
      </c>
      <c r="E71" s="153">
        <f>[1]MercLab!S376</f>
        <v>7.2603454832464358</v>
      </c>
      <c r="F71" s="153">
        <f>[1]MercLab!T376</f>
        <v>0</v>
      </c>
      <c r="G71" s="153">
        <f>[1]MercLab!U376</f>
        <v>0</v>
      </c>
      <c r="H71" s="153">
        <f>[1]MercLab!V376</f>
        <v>0</v>
      </c>
      <c r="I71" s="153">
        <f>[1]MercLab!W376</f>
        <v>0</v>
      </c>
      <c r="J71" s="314"/>
    </row>
    <row r="72" spans="1:10">
      <c r="A72" s="243" t="s">
        <v>58</v>
      </c>
      <c r="B72" s="153">
        <f>[1]MercLab!Q377</f>
        <v>6.8061181421072865</v>
      </c>
      <c r="C72" s="153">
        <f t="shared" si="4"/>
        <v>2.8004577728806148</v>
      </c>
      <c r="D72" s="153">
        <f>[1]MercLab!R377</f>
        <v>0</v>
      </c>
      <c r="E72" s="153">
        <f>[1]MercLab!S377</f>
        <v>8.3680382957454906</v>
      </c>
      <c r="F72" s="153">
        <f>[1]MercLab!T377</f>
        <v>0</v>
      </c>
      <c r="G72" s="153">
        <f>[1]MercLab!U377</f>
        <v>5.6342505686575839</v>
      </c>
      <c r="H72" s="153">
        <f>[1]MercLab!V377</f>
        <v>0</v>
      </c>
      <c r="I72" s="153">
        <f>[1]MercLab!W377</f>
        <v>0</v>
      </c>
      <c r="J72" s="314"/>
    </row>
    <row r="73" spans="1:10">
      <c r="A73" s="243" t="s">
        <v>59</v>
      </c>
      <c r="B73" s="153">
        <f>[1]MercLab!Q378</f>
        <v>13.35828138058516</v>
      </c>
      <c r="C73" s="153">
        <f t="shared" si="4"/>
        <v>5.2410038416489195</v>
      </c>
      <c r="D73" s="153">
        <f>[1]MercLab!R378</f>
        <v>14.205019208244597</v>
      </c>
      <c r="E73" s="153">
        <f>[1]MercLab!S378</f>
        <v>12</v>
      </c>
      <c r="F73" s="153">
        <f>[1]MercLab!T378</f>
        <v>0</v>
      </c>
      <c r="G73" s="153">
        <f>[1]MercLab!U378</f>
        <v>0</v>
      </c>
      <c r="H73" s="153">
        <f>[1]MercLab!V378</f>
        <v>0</v>
      </c>
      <c r="I73" s="153">
        <f>[1]MercLab!W378</f>
        <v>0</v>
      </c>
      <c r="J73" s="314"/>
    </row>
    <row r="74" spans="1:10">
      <c r="A74" s="243" t="s">
        <v>77</v>
      </c>
      <c r="B74" s="153">
        <f>[1]MercLab!Q379</f>
        <v>11.363162432282545</v>
      </c>
      <c r="C74" s="153">
        <f t="shared" si="4"/>
        <v>6.853614399401069</v>
      </c>
      <c r="D74" s="153">
        <f>[1]MercLab!R379</f>
        <v>12</v>
      </c>
      <c r="E74" s="153">
        <f>[1]MercLab!S379</f>
        <v>11.268071997005345</v>
      </c>
      <c r="F74" s="153">
        <f>[1]MercLab!T379</f>
        <v>0</v>
      </c>
      <c r="G74" s="153">
        <f>[1]MercLab!U379</f>
        <v>11</v>
      </c>
      <c r="H74" s="153">
        <f>[1]MercLab!V379</f>
        <v>0</v>
      </c>
      <c r="I74" s="153">
        <f>[1]MercLab!W379</f>
        <v>0</v>
      </c>
      <c r="J74" s="314"/>
    </row>
    <row r="75" spans="1:10">
      <c r="A75" s="243" t="s">
        <v>93</v>
      </c>
      <c r="B75" s="153">
        <f>[1]MercLab!Q380</f>
        <v>7.3445053063160017</v>
      </c>
      <c r="C75" s="153">
        <f t="shared" si="4"/>
        <v>3.2330261773420057</v>
      </c>
      <c r="D75" s="153">
        <f>[1]MercLab!R380</f>
        <v>0</v>
      </c>
      <c r="E75" s="153">
        <f>[1]MercLab!S380</f>
        <v>9.696560343295646</v>
      </c>
      <c r="F75" s="153">
        <f>[1]MercLab!T380</f>
        <v>0</v>
      </c>
      <c r="G75" s="153">
        <f>[1]MercLab!U380</f>
        <v>6.4685705434143825</v>
      </c>
      <c r="H75" s="153">
        <f>[1]MercLab!V380</f>
        <v>0</v>
      </c>
      <c r="I75" s="153">
        <f>[1]MercLab!W380</f>
        <v>0</v>
      </c>
      <c r="J75" s="314"/>
    </row>
    <row r="76" spans="1:10">
      <c r="A76" s="243" t="s">
        <v>61</v>
      </c>
      <c r="B76" s="153">
        <f>[1]MercLab!Q381</f>
        <v>12.301563422840966</v>
      </c>
      <c r="C76" s="153">
        <f t="shared" si="4"/>
        <v>7.4678709523319284</v>
      </c>
      <c r="D76" s="153">
        <f>[1]MercLab!R381</f>
        <v>15.467247857579059</v>
      </c>
      <c r="E76" s="153">
        <f>[1]MercLab!S381</f>
        <v>12.460074908578621</v>
      </c>
      <c r="F76" s="153">
        <f>[1]MercLab!T381</f>
        <v>0</v>
      </c>
      <c r="G76" s="153">
        <f>[1]MercLab!U381</f>
        <v>9.4120319955019642</v>
      </c>
      <c r="H76" s="153">
        <f>[1]MercLab!V381</f>
        <v>0</v>
      </c>
      <c r="I76" s="153">
        <f>[1]MercLab!W381</f>
        <v>0</v>
      </c>
      <c r="J76" s="314"/>
    </row>
    <row r="77" spans="1:10">
      <c r="A77" s="243" t="s">
        <v>60</v>
      </c>
      <c r="B77" s="153">
        <f>[1]MercLab!Q382</f>
        <v>11.610491135647015</v>
      </c>
      <c r="C77" s="153">
        <f t="shared" si="4"/>
        <v>7.3972890972320702</v>
      </c>
      <c r="D77" s="153">
        <f>[1]MercLab!R382</f>
        <v>13.37675047066638</v>
      </c>
      <c r="E77" s="153">
        <f>[1]MercLab!S382</f>
        <v>11.464968992803678</v>
      </c>
      <c r="F77" s="153">
        <f>[1]MercLab!T382</f>
        <v>0</v>
      </c>
      <c r="G77" s="153">
        <f>[1]MercLab!U382</f>
        <v>12.144726022690293</v>
      </c>
      <c r="H77" s="153">
        <f>[1]MercLab!V382</f>
        <v>0</v>
      </c>
      <c r="I77" s="153">
        <f>[1]MercLab!W382</f>
        <v>0</v>
      </c>
      <c r="J77" s="314"/>
    </row>
    <row r="78" spans="1:10">
      <c r="A78" s="243" t="s">
        <v>62</v>
      </c>
      <c r="B78" s="153">
        <f>[1]MercLab!Q383</f>
        <v>9.1833599350488981</v>
      </c>
      <c r="C78" s="153">
        <f t="shared" si="4"/>
        <v>7.0201505395708228</v>
      </c>
      <c r="D78" s="153">
        <f>[1]MercLab!R383</f>
        <v>12.691086940164318</v>
      </c>
      <c r="E78" s="153">
        <f>[1]MercLab!S383</f>
        <v>9.8801303502436557</v>
      </c>
      <c r="F78" s="153">
        <f>[1]MercLab!T383</f>
        <v>6.0114984710183927</v>
      </c>
      <c r="G78" s="153">
        <f>[1]MercLab!U383</f>
        <v>6.5180369364277473</v>
      </c>
      <c r="H78" s="153">
        <f>[1]MercLab!V383</f>
        <v>0</v>
      </c>
      <c r="I78" s="153">
        <f>[1]MercLab!W383</f>
        <v>0</v>
      </c>
      <c r="J78" s="314"/>
    </row>
    <row r="79" spans="1:10">
      <c r="A79" s="243" t="s">
        <v>63</v>
      </c>
      <c r="B79" s="153">
        <f>[1]MercLab!Q384</f>
        <v>8.1857089667916547</v>
      </c>
      <c r="C79" s="153">
        <f t="shared" si="4"/>
        <v>5.5</v>
      </c>
      <c r="D79" s="153">
        <f>[1]MercLab!R384</f>
        <v>11</v>
      </c>
      <c r="E79" s="153">
        <f>[1]MercLab!S384</f>
        <v>12</v>
      </c>
      <c r="F79" s="153">
        <f>[1]MercLab!T384</f>
        <v>0</v>
      </c>
      <c r="G79" s="153">
        <f>[1]MercLab!U384</f>
        <v>4.5</v>
      </c>
      <c r="H79" s="153">
        <f>[1]MercLab!V384</f>
        <v>0</v>
      </c>
      <c r="I79" s="153">
        <f>[1]MercLab!W384</f>
        <v>0</v>
      </c>
      <c r="J79" s="314"/>
    </row>
    <row r="80" spans="1:10">
      <c r="A80" s="226"/>
      <c r="B80" s="186"/>
      <c r="C80" s="186"/>
      <c r="D80" s="186"/>
      <c r="E80" s="186"/>
      <c r="F80" s="186"/>
      <c r="G80" s="186"/>
      <c r="H80" s="186"/>
      <c r="I80" s="186"/>
      <c r="J80" s="314"/>
    </row>
    <row r="81" spans="1:10">
      <c r="A81" s="250" t="s">
        <v>17</v>
      </c>
      <c r="B81" s="315"/>
      <c r="C81" s="315"/>
      <c r="D81" s="315"/>
      <c r="E81" s="315"/>
      <c r="F81" s="315"/>
      <c r="G81" s="315"/>
      <c r="H81" s="315"/>
      <c r="I81" s="315"/>
      <c r="J81" s="314"/>
    </row>
    <row r="82" spans="1:10">
      <c r="A82" s="243" t="s">
        <v>78</v>
      </c>
      <c r="B82" s="153">
        <f>[1]MercLab!Q387</f>
        <v>12.781277892227232</v>
      </c>
      <c r="C82" s="153">
        <f t="shared" si="4"/>
        <v>9.2503755590689654</v>
      </c>
      <c r="D82" s="153">
        <f>[1]MercLab!R387</f>
        <v>13.446202529725518</v>
      </c>
      <c r="E82" s="153">
        <f>[1]MercLab!S387</f>
        <v>12.290519576076692</v>
      </c>
      <c r="F82" s="153">
        <f>[1]MercLab!T387</f>
        <v>9.8704180601831464</v>
      </c>
      <c r="G82" s="153">
        <f>[1]MercLab!U387</f>
        <v>10.644737629359469</v>
      </c>
      <c r="H82" s="153">
        <f>[1]MercLab!V387</f>
        <v>0</v>
      </c>
      <c r="I82" s="153">
        <f>[1]MercLab!W387</f>
        <v>0</v>
      </c>
      <c r="J82" s="314"/>
    </row>
    <row r="83" spans="1:10">
      <c r="A83" s="243" t="s">
        <v>64</v>
      </c>
      <c r="B83" s="153">
        <f>[1]MercLab!Q388</f>
        <v>11.120754890204809</v>
      </c>
      <c r="C83" s="153">
        <f t="shared" si="4"/>
        <v>7.2492271070165017</v>
      </c>
      <c r="D83" s="153">
        <f>[1]MercLab!R388</f>
        <v>14.557361433510939</v>
      </c>
      <c r="E83" s="153">
        <f>[1]MercLab!S388</f>
        <v>13.470048412804365</v>
      </c>
      <c r="F83" s="153">
        <f>[1]MercLab!T388</f>
        <v>0</v>
      </c>
      <c r="G83" s="153">
        <f>[1]MercLab!U388</f>
        <v>8.2187256887672042</v>
      </c>
      <c r="H83" s="153">
        <f>[1]MercLab!V388</f>
        <v>0</v>
      </c>
      <c r="I83" s="153">
        <f>[1]MercLab!W388</f>
        <v>0</v>
      </c>
      <c r="J83" s="314"/>
    </row>
    <row r="84" spans="1:10">
      <c r="A84" s="243" t="s">
        <v>65</v>
      </c>
      <c r="B84" s="153">
        <f>[1]MercLab!Q389</f>
        <v>11.938150751953193</v>
      </c>
      <c r="C84" s="153">
        <f t="shared" si="4"/>
        <v>6.456059639855674</v>
      </c>
      <c r="D84" s="153">
        <f>[1]MercLab!R389</f>
        <v>12.216243275615254</v>
      </c>
      <c r="E84" s="153">
        <f>[1]MercLab!S389</f>
        <v>11.918367137341431</v>
      </c>
      <c r="F84" s="153">
        <f>[1]MercLab!T389</f>
        <v>0</v>
      </c>
      <c r="G84" s="153">
        <f>[1]MercLab!U389</f>
        <v>8.1456877863216857</v>
      </c>
      <c r="H84" s="153">
        <f>[1]MercLab!V389</f>
        <v>0</v>
      </c>
      <c r="I84" s="153">
        <f>[1]MercLab!W389</f>
        <v>0</v>
      </c>
      <c r="J84" s="314"/>
    </row>
    <row r="85" spans="1:10">
      <c r="A85" s="243" t="s">
        <v>66</v>
      </c>
      <c r="B85" s="153">
        <f>[1]MercLab!Q390</f>
        <v>7.2385442333831795</v>
      </c>
      <c r="C85" s="153">
        <f t="shared" si="4"/>
        <v>6.3952092341030404</v>
      </c>
      <c r="D85" s="153">
        <f>[1]MercLab!R390</f>
        <v>15</v>
      </c>
      <c r="E85" s="153">
        <f>[1]MercLab!S390</f>
        <v>10.627379188508719</v>
      </c>
      <c r="F85" s="153">
        <f>[1]MercLab!T390</f>
        <v>0</v>
      </c>
      <c r="G85" s="153">
        <f>[1]MercLab!U390</f>
        <v>6.3486669820064803</v>
      </c>
      <c r="H85" s="153">
        <f>[1]MercLab!V390</f>
        <v>0</v>
      </c>
      <c r="I85" s="153">
        <f>[1]MercLab!W390</f>
        <v>0</v>
      </c>
      <c r="J85" s="314"/>
    </row>
    <row r="86" spans="1:10">
      <c r="A86" s="243" t="s">
        <v>67</v>
      </c>
      <c r="B86" s="237">
        <f>[1]MercLab!Q391</f>
        <v>4.6876875650540706</v>
      </c>
      <c r="C86" s="237">
        <f t="shared" si="4"/>
        <v>2.0029766762774179</v>
      </c>
      <c r="D86" s="237">
        <f>[1]MercLab!R391</f>
        <v>0</v>
      </c>
      <c r="E86" s="237">
        <f>[1]MercLab!S391</f>
        <v>5.4864850869307462</v>
      </c>
      <c r="F86" s="237">
        <f>[1]MercLab!T391</f>
        <v>0</v>
      </c>
      <c r="G86" s="237">
        <f>[1]MercLab!U391</f>
        <v>4.5283982944563439</v>
      </c>
      <c r="H86" s="237">
        <f>[1]MercLab!V391</f>
        <v>0</v>
      </c>
      <c r="I86" s="237">
        <f>[1]MercLab!W391</f>
        <v>0</v>
      </c>
    </row>
    <row r="87" spans="1:10">
      <c r="A87" s="243" t="s">
        <v>68</v>
      </c>
      <c r="B87" s="237">
        <f>[1]MercLab!Q392</f>
        <v>12</v>
      </c>
      <c r="C87" s="237">
        <f t="shared" si="4"/>
        <v>2.4</v>
      </c>
      <c r="D87" s="237">
        <f>[1]MercLab!R392</f>
        <v>0</v>
      </c>
      <c r="E87" s="237">
        <f>[1]MercLab!S392</f>
        <v>0</v>
      </c>
      <c r="F87" s="237">
        <f>[1]MercLab!T392</f>
        <v>0</v>
      </c>
      <c r="G87" s="237">
        <f>[1]MercLab!U392</f>
        <v>12</v>
      </c>
      <c r="H87" s="237">
        <f>[1]MercLab!V392</f>
        <v>0</v>
      </c>
      <c r="I87" s="237">
        <f>[1]MercLab!W392</f>
        <v>0</v>
      </c>
    </row>
    <row r="88" spans="1:10">
      <c r="A88" s="243" t="s">
        <v>80</v>
      </c>
      <c r="B88" s="237">
        <f>[1]MercLab!Q393</f>
        <v>7.0685145269085528</v>
      </c>
      <c r="C88" s="237">
        <f t="shared" si="4"/>
        <v>5.1070974590163747</v>
      </c>
      <c r="D88" s="237">
        <f>[1]MercLab!R393</f>
        <v>11.614983820481793</v>
      </c>
      <c r="E88" s="237">
        <f>[1]MercLab!S393</f>
        <v>7.216201523368813</v>
      </c>
      <c r="F88" s="237">
        <f>[1]MercLab!T393</f>
        <v>0</v>
      </c>
      <c r="G88" s="237">
        <f>[1]MercLab!U393</f>
        <v>6.7043019512312636</v>
      </c>
      <c r="H88" s="237">
        <f>[1]MercLab!V393</f>
        <v>0</v>
      </c>
      <c r="I88" s="237">
        <f>[1]MercLab!W393</f>
        <v>0</v>
      </c>
    </row>
    <row r="89" spans="1:10">
      <c r="A89" s="243" t="s">
        <v>69</v>
      </c>
      <c r="B89" s="237">
        <f>[1]MercLab!Q394</f>
        <v>5.561846148038744</v>
      </c>
      <c r="C89" s="237">
        <f t="shared" si="4"/>
        <v>4.4167828192004936</v>
      </c>
      <c r="D89" s="237">
        <f>[1]MercLab!R394</f>
        <v>10</v>
      </c>
      <c r="E89" s="237">
        <f>[1]MercLab!S394</f>
        <v>6.8540433827271006</v>
      </c>
      <c r="F89" s="237">
        <f>[1]MercLab!T394</f>
        <v>0</v>
      </c>
      <c r="G89" s="237">
        <f>[1]MercLab!U394</f>
        <v>5.2298707132753703</v>
      </c>
      <c r="H89" s="237">
        <f>[1]MercLab!V394</f>
        <v>0</v>
      </c>
      <c r="I89" s="237">
        <f>[1]MercLab!W394</f>
        <v>0</v>
      </c>
    </row>
    <row r="90" spans="1:10">
      <c r="A90" s="243" t="s">
        <v>70</v>
      </c>
      <c r="B90" s="237">
        <f>[1]MercLab!Q395</f>
        <v>7.226021153504167</v>
      </c>
      <c r="C90" s="237">
        <f t="shared" si="4"/>
        <v>4.091421911556842</v>
      </c>
      <c r="D90" s="237">
        <f>[1]MercLab!R395</f>
        <v>6.0729809829504191</v>
      </c>
      <c r="E90" s="237">
        <f>[1]MercLab!S395</f>
        <v>7.6221243672574577</v>
      </c>
      <c r="F90" s="237">
        <f>[1]MercLab!T395</f>
        <v>0</v>
      </c>
      <c r="G90" s="237">
        <f>[1]MercLab!U395</f>
        <v>6.7620042075763331</v>
      </c>
      <c r="H90" s="237">
        <f>[1]MercLab!V395</f>
        <v>0</v>
      </c>
      <c r="I90" s="237">
        <f>[1]MercLab!W395</f>
        <v>0</v>
      </c>
    </row>
    <row r="91" spans="1:10">
      <c r="A91" s="243" t="s">
        <v>79</v>
      </c>
      <c r="B91" s="237">
        <f>[1]MercLab!Q396</f>
        <v>6.2551383714943718</v>
      </c>
      <c r="C91" s="237">
        <f t="shared" si="4"/>
        <v>5.1532141573539834</v>
      </c>
      <c r="D91" s="237">
        <f>[1]MercLab!R396</f>
        <v>6.9165094740315549</v>
      </c>
      <c r="E91" s="237">
        <f>[1]MercLab!S396</f>
        <v>6.9024696002649337</v>
      </c>
      <c r="F91" s="237">
        <f>[1]MercLab!T396</f>
        <v>5.9767881971368482</v>
      </c>
      <c r="G91" s="237">
        <f>[1]MercLab!U396</f>
        <v>5.9703035153365764</v>
      </c>
      <c r="H91" s="237">
        <f>[1]MercLab!V396</f>
        <v>0</v>
      </c>
      <c r="I91" s="237">
        <f>[1]MercLab!W396</f>
        <v>0</v>
      </c>
    </row>
    <row r="92" spans="1:10">
      <c r="A92" s="243" t="s">
        <v>63</v>
      </c>
      <c r="B92" s="237">
        <f>[1]MercLab!Q397</f>
        <v>12.411246836809779</v>
      </c>
      <c r="C92" s="237">
        <f t="shared" si="4"/>
        <v>7.2913105951791213</v>
      </c>
      <c r="D92" s="237">
        <f>[1]MercLab!R397</f>
        <v>14.340893402482642</v>
      </c>
      <c r="E92" s="237">
        <f>[1]MercLab!S397</f>
        <v>14.668767179271788</v>
      </c>
      <c r="F92" s="237">
        <f>[1]MercLab!T397</f>
        <v>0</v>
      </c>
      <c r="G92" s="237">
        <f>[1]MercLab!U397</f>
        <v>7.4468923941411767</v>
      </c>
      <c r="H92" s="237">
        <f>[1]MercLab!V397</f>
        <v>0</v>
      </c>
      <c r="I92" s="237">
        <f>[1]MercLab!W397</f>
        <v>0</v>
      </c>
    </row>
    <row r="93" spans="1:10">
      <c r="A93" s="288"/>
      <c r="B93" s="299"/>
      <c r="C93" s="299"/>
      <c r="D93" s="299"/>
      <c r="E93" s="299"/>
      <c r="F93" s="299"/>
      <c r="G93" s="299"/>
      <c r="H93" s="299"/>
      <c r="I93" s="299"/>
    </row>
    <row r="94" spans="1:10">
      <c r="A94" s="245" t="str">
        <f>'C05'!A42</f>
        <v>Fuente: Instituto Nacional de Estadística (INE). XL Encuesta Permanente de Hogares de Propósitos Múltiples, Septiembre 2010.</v>
      </c>
      <c r="B94" s="244"/>
      <c r="C94" s="244"/>
      <c r="D94" s="244"/>
      <c r="E94" s="244"/>
      <c r="F94" s="244"/>
      <c r="G94" s="244"/>
      <c r="H94" s="244"/>
      <c r="I94" s="244"/>
    </row>
    <row r="95" spans="1:10">
      <c r="A95" s="245" t="str">
        <f>'C05'!A43</f>
        <v>El salario mínimo en el área urbana es Lps. 5,500 y en la área rural es Lps. 4,055 (Promedio de salarios mínimos por rama)</v>
      </c>
      <c r="B95" s="244"/>
      <c r="C95" s="244"/>
      <c r="D95" s="244"/>
      <c r="E95" s="244"/>
      <c r="F95" s="244"/>
      <c r="G95" s="244"/>
      <c r="H95" s="244"/>
      <c r="I95" s="244"/>
    </row>
    <row r="96" spans="1:10">
      <c r="A96" s="245"/>
      <c r="B96" s="244"/>
      <c r="C96" s="244"/>
      <c r="D96" s="244"/>
      <c r="E96" s="244"/>
      <c r="F96" s="244"/>
      <c r="G96" s="244"/>
      <c r="H96" s="244"/>
      <c r="I96" s="244"/>
    </row>
    <row r="97" spans="1:9">
      <c r="A97" s="244"/>
      <c r="B97" s="244"/>
      <c r="C97" s="244"/>
      <c r="D97" s="244"/>
      <c r="E97" s="244"/>
      <c r="F97" s="244"/>
      <c r="G97" s="244"/>
      <c r="H97" s="244"/>
      <c r="I97" s="244"/>
    </row>
    <row r="98" spans="1:9">
      <c r="A98" s="244"/>
      <c r="B98" s="244"/>
      <c r="C98" s="244"/>
      <c r="D98" s="244"/>
      <c r="E98" s="244"/>
      <c r="F98" s="244"/>
      <c r="G98" s="244"/>
      <c r="H98" s="244"/>
      <c r="I98" s="244"/>
    </row>
    <row r="99" spans="1:9">
      <c r="A99" s="244"/>
      <c r="B99" s="244"/>
      <c r="C99" s="244"/>
      <c r="D99" s="244"/>
      <c r="E99" s="244"/>
      <c r="F99" s="244"/>
      <c r="G99" s="244"/>
      <c r="H99" s="244"/>
      <c r="I99" s="244"/>
    </row>
    <row r="100" spans="1:9">
      <c r="A100" s="244"/>
      <c r="B100" s="244"/>
      <c r="C100" s="244"/>
      <c r="D100" s="244"/>
      <c r="E100" s="244"/>
      <c r="F100" s="244"/>
      <c r="G100" s="244"/>
      <c r="H100" s="244"/>
      <c r="I100" s="244"/>
    </row>
    <row r="101" spans="1:9">
      <c r="A101" s="244"/>
      <c r="B101" s="244"/>
      <c r="C101" s="244"/>
      <c r="D101" s="244"/>
      <c r="E101" s="244"/>
      <c r="F101" s="244"/>
      <c r="G101" s="244"/>
      <c r="H101" s="244"/>
      <c r="I101" s="244"/>
    </row>
    <row r="102" spans="1:9">
      <c r="A102" s="244"/>
      <c r="B102" s="244"/>
      <c r="C102" s="244"/>
      <c r="D102" s="244"/>
      <c r="E102" s="244"/>
      <c r="F102" s="244"/>
      <c r="G102" s="244"/>
      <c r="H102" s="244"/>
      <c r="I102" s="244"/>
    </row>
    <row r="103" spans="1:9">
      <c r="A103" s="244"/>
      <c r="B103" s="244"/>
      <c r="C103" s="244"/>
      <c r="D103" s="244"/>
      <c r="E103" s="244"/>
      <c r="F103" s="244"/>
      <c r="G103" s="244"/>
      <c r="H103" s="244"/>
      <c r="I103" s="244"/>
    </row>
    <row r="104" spans="1:9">
      <c r="A104" s="244"/>
      <c r="B104" s="244"/>
      <c r="C104" s="244"/>
      <c r="D104" s="244"/>
      <c r="E104" s="244"/>
      <c r="F104" s="244"/>
      <c r="G104" s="244"/>
      <c r="H104" s="244"/>
      <c r="I104" s="244"/>
    </row>
    <row r="105" spans="1:9">
      <c r="A105" s="244"/>
      <c r="B105" s="244"/>
      <c r="C105" s="244"/>
      <c r="D105" s="244"/>
      <c r="E105" s="244"/>
      <c r="F105" s="244"/>
      <c r="G105" s="244"/>
      <c r="H105" s="244"/>
      <c r="I105" s="244"/>
    </row>
    <row r="106" spans="1:9">
      <c r="A106" s="244"/>
      <c r="B106" s="244"/>
      <c r="C106" s="244"/>
      <c r="D106" s="244"/>
      <c r="E106" s="244"/>
      <c r="F106" s="244"/>
      <c r="G106" s="244"/>
      <c r="H106" s="244"/>
      <c r="I106" s="244"/>
    </row>
    <row r="107" spans="1:9">
      <c r="A107" s="244"/>
      <c r="B107" s="244"/>
      <c r="C107" s="244"/>
      <c r="D107" s="244"/>
      <c r="E107" s="244"/>
      <c r="F107" s="244"/>
      <c r="G107" s="244"/>
      <c r="H107" s="244"/>
      <c r="I107" s="244"/>
    </row>
    <row r="108" spans="1:9">
      <c r="A108" s="244"/>
      <c r="B108" s="244"/>
      <c r="C108" s="244"/>
      <c r="D108" s="244"/>
      <c r="E108" s="244"/>
      <c r="F108" s="244"/>
      <c r="G108" s="244"/>
      <c r="H108" s="244"/>
      <c r="I108" s="244"/>
    </row>
    <row r="109" spans="1:9">
      <c r="A109" s="244"/>
      <c r="B109" s="244"/>
      <c r="C109" s="244"/>
      <c r="D109" s="244"/>
      <c r="E109" s="244"/>
      <c r="F109" s="244"/>
      <c r="G109" s="244"/>
      <c r="H109" s="244"/>
      <c r="I109" s="244"/>
    </row>
    <row r="110" spans="1:9">
      <c r="A110" s="244"/>
      <c r="B110" s="244"/>
      <c r="C110" s="244"/>
      <c r="D110" s="244"/>
      <c r="E110" s="244"/>
      <c r="F110" s="244"/>
      <c r="G110" s="244"/>
      <c r="H110" s="244"/>
      <c r="I110" s="244"/>
    </row>
    <row r="111" spans="1:9">
      <c r="A111" s="244"/>
      <c r="B111" s="244"/>
      <c r="C111" s="244"/>
      <c r="D111" s="244"/>
      <c r="E111" s="244"/>
      <c r="F111" s="244"/>
      <c r="G111" s="244"/>
      <c r="H111" s="244"/>
      <c r="I111" s="244"/>
    </row>
    <row r="112" spans="1:9">
      <c r="A112" s="244"/>
      <c r="B112" s="244"/>
      <c r="C112" s="244"/>
      <c r="D112" s="244"/>
      <c r="E112" s="244"/>
      <c r="F112" s="244"/>
      <c r="G112" s="244"/>
      <c r="H112" s="244"/>
      <c r="I112" s="244"/>
    </row>
    <row r="113" spans="1:9">
      <c r="A113" s="244"/>
      <c r="B113" s="244"/>
      <c r="C113" s="244"/>
      <c r="D113" s="244"/>
      <c r="E113" s="244"/>
      <c r="F113" s="244"/>
      <c r="G113" s="244"/>
      <c r="H113" s="244"/>
      <c r="I113" s="244"/>
    </row>
    <row r="114" spans="1:9">
      <c r="A114" s="244"/>
      <c r="B114" s="244"/>
      <c r="C114" s="244"/>
      <c r="D114" s="244"/>
      <c r="E114" s="244"/>
      <c r="F114" s="244"/>
      <c r="G114" s="244"/>
      <c r="H114" s="244"/>
      <c r="I114" s="244"/>
    </row>
    <row r="115" spans="1:9">
      <c r="A115" s="244"/>
      <c r="B115" s="244"/>
      <c r="C115" s="244"/>
      <c r="D115" s="244"/>
      <c r="E115" s="244"/>
      <c r="F115" s="244"/>
      <c r="G115" s="244"/>
      <c r="H115" s="244"/>
      <c r="I115" s="244"/>
    </row>
    <row r="116" spans="1:9">
      <c r="A116" s="244"/>
      <c r="B116" s="244"/>
      <c r="C116" s="244"/>
      <c r="D116" s="244"/>
      <c r="E116" s="244"/>
      <c r="F116" s="244"/>
      <c r="G116" s="244"/>
      <c r="H116" s="244"/>
      <c r="I116" s="244"/>
    </row>
    <row r="117" spans="1:9">
      <c r="A117" s="244"/>
      <c r="B117" s="244"/>
      <c r="C117" s="244"/>
      <c r="D117" s="244"/>
      <c r="E117" s="244"/>
      <c r="F117" s="244"/>
      <c r="G117" s="244"/>
      <c r="H117" s="244"/>
      <c r="I117" s="244"/>
    </row>
    <row r="118" spans="1:9">
      <c r="A118" s="244"/>
      <c r="B118" s="244"/>
      <c r="C118" s="244"/>
      <c r="D118" s="244"/>
      <c r="E118" s="244"/>
      <c r="F118" s="244"/>
      <c r="G118" s="244"/>
      <c r="H118" s="244"/>
      <c r="I118" s="244"/>
    </row>
    <row r="119" spans="1:9">
      <c r="A119" s="244"/>
      <c r="B119" s="244"/>
      <c r="C119" s="244"/>
      <c r="D119" s="244"/>
      <c r="E119" s="244"/>
      <c r="F119" s="244"/>
      <c r="G119" s="244"/>
      <c r="H119" s="244"/>
      <c r="I119" s="244"/>
    </row>
    <row r="120" spans="1:9">
      <c r="A120" s="244"/>
      <c r="B120" s="244"/>
      <c r="C120" s="244"/>
      <c r="D120" s="244"/>
      <c r="E120" s="244"/>
      <c r="F120" s="244"/>
      <c r="G120" s="244"/>
      <c r="H120" s="244"/>
      <c r="I120" s="244"/>
    </row>
    <row r="121" spans="1:9">
      <c r="A121" s="244"/>
      <c r="B121" s="244"/>
      <c r="C121" s="244"/>
      <c r="D121" s="244"/>
      <c r="E121" s="244"/>
      <c r="F121" s="244"/>
      <c r="G121" s="244"/>
      <c r="H121" s="244"/>
      <c r="I121" s="244"/>
    </row>
    <row r="122" spans="1:9">
      <c r="A122" s="244"/>
      <c r="B122" s="244"/>
      <c r="C122" s="244"/>
      <c r="D122" s="244"/>
      <c r="E122" s="244"/>
      <c r="F122" s="244"/>
      <c r="G122" s="244"/>
      <c r="H122" s="244"/>
      <c r="I122" s="244"/>
    </row>
    <row r="123" spans="1:9">
      <c r="A123" s="244"/>
      <c r="B123" s="244"/>
      <c r="C123" s="244"/>
      <c r="D123" s="244"/>
      <c r="E123" s="244"/>
      <c r="F123" s="244"/>
      <c r="G123" s="244"/>
      <c r="H123" s="244"/>
      <c r="I123" s="244"/>
    </row>
    <row r="124" spans="1:9">
      <c r="A124" s="244"/>
      <c r="B124" s="244"/>
      <c r="C124" s="244"/>
      <c r="D124" s="244"/>
      <c r="E124" s="244"/>
      <c r="F124" s="244"/>
      <c r="G124" s="244"/>
      <c r="H124" s="244"/>
      <c r="I124" s="244"/>
    </row>
    <row r="125" spans="1:9">
      <c r="A125" s="244"/>
      <c r="B125" s="244"/>
      <c r="C125" s="244"/>
      <c r="D125" s="244"/>
      <c r="E125" s="244"/>
      <c r="F125" s="244"/>
      <c r="G125" s="244"/>
      <c r="H125" s="244"/>
      <c r="I125" s="244"/>
    </row>
  </sheetData>
  <mergeCells count="18">
    <mergeCell ref="A2:I2"/>
    <mergeCell ref="A3:I3"/>
    <mergeCell ref="A5:A6"/>
    <mergeCell ref="B5:B6"/>
    <mergeCell ref="C5:F5"/>
    <mergeCell ref="G5:G6"/>
    <mergeCell ref="H5:H6"/>
    <mergeCell ref="I5:I6"/>
    <mergeCell ref="A4:I4"/>
    <mergeCell ref="A62:I62"/>
    <mergeCell ref="A60:I60"/>
    <mergeCell ref="A61:I61"/>
    <mergeCell ref="I64:I65"/>
    <mergeCell ref="A64:A65"/>
    <mergeCell ref="B64:B65"/>
    <mergeCell ref="C64:F64"/>
    <mergeCell ref="G64:G65"/>
    <mergeCell ref="H64:H65"/>
  </mergeCells>
  <printOptions horizontalCentered="1"/>
  <pageMargins left="1.577992125984252" right="0.59055118110236227" top="0.27559055118110237" bottom="0.39370078740157483" header="0" footer="0.19685039370078741"/>
  <pageSetup paperSize="9" scale="86" firstPageNumber="22" orientation="landscape" useFirstPageNumber="1" r:id="rId1"/>
  <headerFooter alignWithMargins="0">
    <oddFooter>&amp;L&amp;Z&amp;F+&amp;F+&amp;A&amp;C&amp;P&amp;R&amp;D+&amp;T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Portada</vt:lpstr>
      <vt:lpstr>C01</vt:lpstr>
      <vt:lpstr>C02</vt:lpstr>
      <vt:lpstr>C03</vt:lpstr>
      <vt:lpstr>C04</vt:lpstr>
      <vt:lpstr>C05</vt:lpstr>
      <vt:lpstr>C06</vt:lpstr>
      <vt:lpstr>C07</vt:lpstr>
      <vt:lpstr>C08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Pablo Meraz</cp:lastModifiedBy>
  <cp:lastPrinted>2011-01-20T16:50:59Z</cp:lastPrinted>
  <dcterms:created xsi:type="dcterms:W3CDTF">2001-09-12T22:45:56Z</dcterms:created>
  <dcterms:modified xsi:type="dcterms:W3CDTF">2011-02-21T20:14:17Z</dcterms:modified>
</cp:coreProperties>
</file>