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350" yWindow="870" windowWidth="14775" windowHeight="8775" tabRatio="592"/>
  </bookViews>
  <sheets>
    <sheet name="Portada" sheetId="9" r:id="rId1"/>
    <sheet name="C01" sheetId="33" r:id="rId2"/>
    <sheet name="C02" sheetId="21" r:id="rId3"/>
    <sheet name="C03" sheetId="24" r:id="rId4"/>
    <sheet name="C04" sheetId="5" r:id="rId5"/>
    <sheet name="C05" sheetId="15" r:id="rId6"/>
    <sheet name="C06" sheetId="16" r:id="rId7"/>
  </sheets>
  <externalReferences>
    <externalReference r:id="rId8"/>
  </externalReferences>
  <calcPr calcId="124519"/>
</workbook>
</file>

<file path=xl/calcChain.xml><?xml version="1.0" encoding="utf-8"?>
<calcChain xmlns="http://schemas.openxmlformats.org/spreadsheetml/2006/main">
  <c r="N8" i="5"/>
  <c r="L8"/>
  <c r="J8"/>
  <c r="H8"/>
  <c r="D8"/>
  <c r="N8" i="24"/>
  <c r="P8" i="5" s="1"/>
  <c r="L8" i="24"/>
  <c r="J8"/>
  <c r="H8"/>
  <c r="F8"/>
  <c r="B8"/>
  <c r="B8" i="5" s="1"/>
  <c r="S2" i="21"/>
  <c r="S1"/>
  <c r="P23" i="5"/>
  <c r="R23"/>
  <c r="I90" i="16"/>
  <c r="H90"/>
  <c r="G90"/>
  <c r="F90"/>
  <c r="E90"/>
  <c r="D90"/>
  <c r="B90"/>
  <c r="I89"/>
  <c r="H89"/>
  <c r="G89"/>
  <c r="F89"/>
  <c r="E89"/>
  <c r="D89"/>
  <c r="B89"/>
  <c r="I88"/>
  <c r="H88"/>
  <c r="G88"/>
  <c r="F88"/>
  <c r="E88"/>
  <c r="D88"/>
  <c r="B88"/>
  <c r="I87"/>
  <c r="H87"/>
  <c r="G87"/>
  <c r="F87"/>
  <c r="E87"/>
  <c r="D87"/>
  <c r="B87"/>
  <c r="I86"/>
  <c r="H86"/>
  <c r="G86"/>
  <c r="F86"/>
  <c r="E86"/>
  <c r="D86"/>
  <c r="B86"/>
  <c r="I85"/>
  <c r="H85"/>
  <c r="G85"/>
  <c r="F85"/>
  <c r="E85"/>
  <c r="D85"/>
  <c r="B85"/>
  <c r="I84"/>
  <c r="H84"/>
  <c r="G84"/>
  <c r="F84"/>
  <c r="E84"/>
  <c r="D84"/>
  <c r="B84"/>
  <c r="I83"/>
  <c r="H83"/>
  <c r="G83"/>
  <c r="F83"/>
  <c r="E83"/>
  <c r="D83"/>
  <c r="B83"/>
  <c r="I82"/>
  <c r="H82"/>
  <c r="G82"/>
  <c r="F82"/>
  <c r="E82"/>
  <c r="D82"/>
  <c r="B82"/>
  <c r="I81"/>
  <c r="H81"/>
  <c r="G81"/>
  <c r="F81"/>
  <c r="E81"/>
  <c r="D81"/>
  <c r="B81"/>
  <c r="I80"/>
  <c r="H80"/>
  <c r="G80"/>
  <c r="F80"/>
  <c r="E80"/>
  <c r="D80"/>
  <c r="B80"/>
  <c r="I79"/>
  <c r="H79"/>
  <c r="I77"/>
  <c r="H77"/>
  <c r="G77"/>
  <c r="F77"/>
  <c r="E77"/>
  <c r="D77"/>
  <c r="B77"/>
  <c r="I76"/>
  <c r="H76"/>
  <c r="G76"/>
  <c r="F76"/>
  <c r="E76"/>
  <c r="D76"/>
  <c r="B76"/>
  <c r="I75"/>
  <c r="H75"/>
  <c r="G75"/>
  <c r="F75"/>
  <c r="E75"/>
  <c r="D75"/>
  <c r="B75"/>
  <c r="I74"/>
  <c r="H74"/>
  <c r="G74"/>
  <c r="F74"/>
  <c r="E74"/>
  <c r="D74"/>
  <c r="B74"/>
  <c r="I73"/>
  <c r="H73"/>
  <c r="G73"/>
  <c r="F73"/>
  <c r="E73"/>
  <c r="D73"/>
  <c r="B73"/>
  <c r="I72"/>
  <c r="H72"/>
  <c r="G72"/>
  <c r="F72"/>
  <c r="E72"/>
  <c r="D72"/>
  <c r="B72"/>
  <c r="I71"/>
  <c r="H71"/>
  <c r="G71"/>
  <c r="F71"/>
  <c r="E71"/>
  <c r="D71"/>
  <c r="B71"/>
  <c r="I70"/>
  <c r="H70"/>
  <c r="G70"/>
  <c r="F70"/>
  <c r="E70"/>
  <c r="D70"/>
  <c r="B70"/>
  <c r="I69"/>
  <c r="H69"/>
  <c r="G69"/>
  <c r="F69"/>
  <c r="E69"/>
  <c r="D69"/>
  <c r="B69"/>
  <c r="I68"/>
  <c r="H68"/>
  <c r="G68"/>
  <c r="F68"/>
  <c r="E68"/>
  <c r="D68"/>
  <c r="B68"/>
  <c r="I67"/>
  <c r="H67"/>
  <c r="I52"/>
  <c r="H52"/>
  <c r="G52"/>
  <c r="F52"/>
  <c r="E52"/>
  <c r="D52"/>
  <c r="B52"/>
  <c r="I51"/>
  <c r="H51"/>
  <c r="G51"/>
  <c r="F51"/>
  <c r="E51"/>
  <c r="D51"/>
  <c r="B51"/>
  <c r="I50"/>
  <c r="H50"/>
  <c r="G50"/>
  <c r="F50"/>
  <c r="E50"/>
  <c r="D50"/>
  <c r="B50"/>
  <c r="I49"/>
  <c r="H49"/>
  <c r="G49"/>
  <c r="F49"/>
  <c r="E49"/>
  <c r="D49"/>
  <c r="B49"/>
  <c r="I48"/>
  <c r="H48"/>
  <c r="I46"/>
  <c r="H46"/>
  <c r="G46"/>
  <c r="F46"/>
  <c r="E46"/>
  <c r="D46"/>
  <c r="B46"/>
  <c r="I45"/>
  <c r="H45"/>
  <c r="G45"/>
  <c r="F45"/>
  <c r="E45"/>
  <c r="D45"/>
  <c r="B45"/>
  <c r="I44"/>
  <c r="H44"/>
  <c r="G44"/>
  <c r="F44"/>
  <c r="E44"/>
  <c r="D44"/>
  <c r="B44"/>
  <c r="I43"/>
  <c r="H43"/>
  <c r="G43"/>
  <c r="F43"/>
  <c r="E43"/>
  <c r="D43"/>
  <c r="B43"/>
  <c r="I42"/>
  <c r="H42"/>
  <c r="G42"/>
  <c r="F42"/>
  <c r="E42"/>
  <c r="D42"/>
  <c r="B42"/>
  <c r="I41"/>
  <c r="H41"/>
  <c r="G41"/>
  <c r="F41"/>
  <c r="E41"/>
  <c r="D41"/>
  <c r="B41"/>
  <c r="I40"/>
  <c r="H40"/>
  <c r="G40"/>
  <c r="F40"/>
  <c r="E40"/>
  <c r="D40"/>
  <c r="B40"/>
  <c r="I38"/>
  <c r="H38"/>
  <c r="I36"/>
  <c r="H36"/>
  <c r="G36"/>
  <c r="F36"/>
  <c r="E36"/>
  <c r="D36"/>
  <c r="B36"/>
  <c r="I35"/>
  <c r="H35"/>
  <c r="G35"/>
  <c r="F35"/>
  <c r="E35"/>
  <c r="D35"/>
  <c r="B35"/>
  <c r="I34"/>
  <c r="H34"/>
  <c r="I32"/>
  <c r="H32"/>
  <c r="G32"/>
  <c r="F32"/>
  <c r="E32"/>
  <c r="D32"/>
  <c r="B32"/>
  <c r="I31"/>
  <c r="H31"/>
  <c r="G31"/>
  <c r="F31"/>
  <c r="E31"/>
  <c r="D31"/>
  <c r="B31"/>
  <c r="I30"/>
  <c r="H30"/>
  <c r="G30"/>
  <c r="F30"/>
  <c r="E30"/>
  <c r="D30"/>
  <c r="B30"/>
  <c r="I29"/>
  <c r="H29"/>
  <c r="G29"/>
  <c r="F29"/>
  <c r="E29"/>
  <c r="D29"/>
  <c r="B29"/>
  <c r="I28"/>
  <c r="H28"/>
  <c r="G28"/>
  <c r="F28"/>
  <c r="E28"/>
  <c r="D28"/>
  <c r="B28"/>
  <c r="I27"/>
  <c r="H27"/>
  <c r="G27"/>
  <c r="F27"/>
  <c r="E27"/>
  <c r="D27"/>
  <c r="B27"/>
  <c r="I26"/>
  <c r="H26"/>
  <c r="G26"/>
  <c r="F26"/>
  <c r="E26"/>
  <c r="D26"/>
  <c r="B26"/>
  <c r="I25"/>
  <c r="H25"/>
  <c r="G25"/>
  <c r="F25"/>
  <c r="E25"/>
  <c r="D25"/>
  <c r="B25"/>
  <c r="I24"/>
  <c r="H24"/>
  <c r="G24"/>
  <c r="F24"/>
  <c r="E24"/>
  <c r="D24"/>
  <c r="B24"/>
  <c r="I23"/>
  <c r="H23"/>
  <c r="I21"/>
  <c r="H21"/>
  <c r="G21"/>
  <c r="F21"/>
  <c r="E21"/>
  <c r="D21"/>
  <c r="B21"/>
  <c r="I20"/>
  <c r="H20"/>
  <c r="G20"/>
  <c r="F20"/>
  <c r="E20"/>
  <c r="D20"/>
  <c r="B20"/>
  <c r="I19"/>
  <c r="H19"/>
  <c r="G19"/>
  <c r="F19"/>
  <c r="E19"/>
  <c r="D19"/>
  <c r="B19"/>
  <c r="I18"/>
  <c r="H18"/>
  <c r="G18"/>
  <c r="F18"/>
  <c r="E18"/>
  <c r="D18"/>
  <c r="B18"/>
  <c r="I17"/>
  <c r="H17"/>
  <c r="G17"/>
  <c r="F17"/>
  <c r="E17"/>
  <c r="D17"/>
  <c r="B17"/>
  <c r="I16"/>
  <c r="H16"/>
  <c r="I14"/>
  <c r="H14"/>
  <c r="G14"/>
  <c r="F14"/>
  <c r="E14"/>
  <c r="D14"/>
  <c r="B14"/>
  <c r="I13"/>
  <c r="H13"/>
  <c r="G13"/>
  <c r="F13"/>
  <c r="E13"/>
  <c r="D13"/>
  <c r="B13"/>
  <c r="I12"/>
  <c r="H12"/>
  <c r="G12"/>
  <c r="F12"/>
  <c r="E12"/>
  <c r="D12"/>
  <c r="B12"/>
  <c r="I11"/>
  <c r="H11"/>
  <c r="G11"/>
  <c r="F11"/>
  <c r="E11"/>
  <c r="D11"/>
  <c r="B11"/>
  <c r="I7"/>
  <c r="H7"/>
  <c r="G7"/>
  <c r="F7"/>
  <c r="E7"/>
  <c r="D7"/>
  <c r="B7"/>
  <c r="G94" i="15"/>
  <c r="F94"/>
  <c r="E94"/>
  <c r="D94"/>
  <c r="B94"/>
  <c r="G93"/>
  <c r="F93"/>
  <c r="E93"/>
  <c r="D93"/>
  <c r="B93"/>
  <c r="G92"/>
  <c r="F92"/>
  <c r="E92"/>
  <c r="D92"/>
  <c r="B92"/>
  <c r="G91"/>
  <c r="F91"/>
  <c r="E91"/>
  <c r="D91"/>
  <c r="B91"/>
  <c r="G90"/>
  <c r="F90"/>
  <c r="E90"/>
  <c r="D90"/>
  <c r="B90"/>
  <c r="G89"/>
  <c r="F89"/>
  <c r="E89"/>
  <c r="D89"/>
  <c r="B89"/>
  <c r="G88"/>
  <c r="F88"/>
  <c r="E88"/>
  <c r="D88"/>
  <c r="B88"/>
  <c r="G87"/>
  <c r="F87"/>
  <c r="E87"/>
  <c r="D87"/>
  <c r="B87"/>
  <c r="G86"/>
  <c r="F86"/>
  <c r="E86"/>
  <c r="D86"/>
  <c r="B86"/>
  <c r="G85"/>
  <c r="F85"/>
  <c r="E85"/>
  <c r="D85"/>
  <c r="B85"/>
  <c r="G84"/>
  <c r="F84"/>
  <c r="E84"/>
  <c r="D84"/>
  <c r="B84"/>
  <c r="G83"/>
  <c r="F83"/>
  <c r="E83"/>
  <c r="D83"/>
  <c r="B83"/>
  <c r="G80"/>
  <c r="F80"/>
  <c r="E80"/>
  <c r="D80"/>
  <c r="B80"/>
  <c r="G79"/>
  <c r="F79"/>
  <c r="E79"/>
  <c r="D79"/>
  <c r="B79"/>
  <c r="G78"/>
  <c r="F78"/>
  <c r="E78"/>
  <c r="D78"/>
  <c r="B78"/>
  <c r="G77"/>
  <c r="F77"/>
  <c r="E77"/>
  <c r="D77"/>
  <c r="B77"/>
  <c r="G76"/>
  <c r="F76"/>
  <c r="E76"/>
  <c r="D76"/>
  <c r="B76"/>
  <c r="G75"/>
  <c r="F75"/>
  <c r="E75"/>
  <c r="D75"/>
  <c r="B75"/>
  <c r="G74"/>
  <c r="F74"/>
  <c r="E74"/>
  <c r="D74"/>
  <c r="B74"/>
  <c r="G73"/>
  <c r="F73"/>
  <c r="E73"/>
  <c r="D73"/>
  <c r="B73"/>
  <c r="G72"/>
  <c r="F72"/>
  <c r="E72"/>
  <c r="D72"/>
  <c r="B72"/>
  <c r="G71"/>
  <c r="F71"/>
  <c r="E71"/>
  <c r="D71"/>
  <c r="B71"/>
  <c r="G70"/>
  <c r="F70"/>
  <c r="E70"/>
  <c r="D70"/>
  <c r="B70"/>
  <c r="G53"/>
  <c r="F53"/>
  <c r="E53"/>
  <c r="D53"/>
  <c r="B53"/>
  <c r="G52"/>
  <c r="F52"/>
  <c r="E52"/>
  <c r="D52"/>
  <c r="B52"/>
  <c r="G51"/>
  <c r="F51"/>
  <c r="E51"/>
  <c r="D51"/>
  <c r="B51"/>
  <c r="G50"/>
  <c r="F50"/>
  <c r="E50"/>
  <c r="D50"/>
  <c r="B50"/>
  <c r="G47"/>
  <c r="F47"/>
  <c r="E47"/>
  <c r="D47"/>
  <c r="B47"/>
  <c r="G46"/>
  <c r="F46"/>
  <c r="E46"/>
  <c r="D46"/>
  <c r="B46"/>
  <c r="G45"/>
  <c r="F45"/>
  <c r="E45"/>
  <c r="D45"/>
  <c r="B45"/>
  <c r="G44"/>
  <c r="F44"/>
  <c r="E44"/>
  <c r="D44"/>
  <c r="B44"/>
  <c r="G43"/>
  <c r="F43"/>
  <c r="E43"/>
  <c r="D43"/>
  <c r="B43"/>
  <c r="G42"/>
  <c r="F42"/>
  <c r="E42"/>
  <c r="D42"/>
  <c r="B42"/>
  <c r="G41"/>
  <c r="F41"/>
  <c r="E41"/>
  <c r="D41"/>
  <c r="B41"/>
  <c r="G37"/>
  <c r="F37"/>
  <c r="E37"/>
  <c r="D37"/>
  <c r="B37"/>
  <c r="G36"/>
  <c r="F36"/>
  <c r="E36"/>
  <c r="D36"/>
  <c r="B36"/>
  <c r="G33"/>
  <c r="F33"/>
  <c r="E33"/>
  <c r="D33"/>
  <c r="B33"/>
  <c r="G32"/>
  <c r="F32"/>
  <c r="E32"/>
  <c r="D32"/>
  <c r="B32"/>
  <c r="G31"/>
  <c r="F31"/>
  <c r="E31"/>
  <c r="D31"/>
  <c r="B31"/>
  <c r="G30"/>
  <c r="F30"/>
  <c r="E30"/>
  <c r="D30"/>
  <c r="B30"/>
  <c r="G29"/>
  <c r="F29"/>
  <c r="E29"/>
  <c r="D29"/>
  <c r="B29"/>
  <c r="G28"/>
  <c r="F28"/>
  <c r="E28"/>
  <c r="D28"/>
  <c r="B28"/>
  <c r="G27"/>
  <c r="F27"/>
  <c r="E27"/>
  <c r="D27"/>
  <c r="B27"/>
  <c r="G26"/>
  <c r="F26"/>
  <c r="E26"/>
  <c r="D26"/>
  <c r="B26"/>
  <c r="G25"/>
  <c r="F25"/>
  <c r="E25"/>
  <c r="D25"/>
  <c r="B25"/>
  <c r="G22"/>
  <c r="F22"/>
  <c r="E22"/>
  <c r="D22"/>
  <c r="B22"/>
  <c r="G21"/>
  <c r="F21"/>
  <c r="E21"/>
  <c r="C21" s="1"/>
  <c r="D21"/>
  <c r="B21"/>
  <c r="G20"/>
  <c r="F20"/>
  <c r="E20"/>
  <c r="D20"/>
  <c r="B20"/>
  <c r="G19"/>
  <c r="F19"/>
  <c r="E19"/>
  <c r="D19"/>
  <c r="B19"/>
  <c r="G18"/>
  <c r="F18"/>
  <c r="E18"/>
  <c r="D18"/>
  <c r="B18"/>
  <c r="G15"/>
  <c r="F15"/>
  <c r="E15"/>
  <c r="D15"/>
  <c r="B15"/>
  <c r="G14"/>
  <c r="F14"/>
  <c r="E14"/>
  <c r="D14"/>
  <c r="B14"/>
  <c r="G13"/>
  <c r="F13"/>
  <c r="E13"/>
  <c r="D13"/>
  <c r="B13"/>
  <c r="G12"/>
  <c r="F12"/>
  <c r="E12"/>
  <c r="D12"/>
  <c r="B12"/>
  <c r="G8"/>
  <c r="F8"/>
  <c r="E8"/>
  <c r="D8"/>
  <c r="B8"/>
  <c r="N94" i="5"/>
  <c r="L94"/>
  <c r="J94"/>
  <c r="H94"/>
  <c r="N93"/>
  <c r="L93"/>
  <c r="J93"/>
  <c r="H93"/>
  <c r="N92"/>
  <c r="L92"/>
  <c r="J92"/>
  <c r="H92"/>
  <c r="N91"/>
  <c r="L91"/>
  <c r="J91"/>
  <c r="H91"/>
  <c r="N90"/>
  <c r="L90"/>
  <c r="J90"/>
  <c r="H90"/>
  <c r="N89"/>
  <c r="L89"/>
  <c r="J89"/>
  <c r="H89"/>
  <c r="N88"/>
  <c r="L88"/>
  <c r="J88"/>
  <c r="H88"/>
  <c r="N87"/>
  <c r="L87"/>
  <c r="J87"/>
  <c r="H87"/>
  <c r="F87" s="1"/>
  <c r="N86"/>
  <c r="L86"/>
  <c r="J86"/>
  <c r="H86"/>
  <c r="N85"/>
  <c r="L85"/>
  <c r="J85"/>
  <c r="H85"/>
  <c r="N84"/>
  <c r="L84"/>
  <c r="J84"/>
  <c r="H84"/>
  <c r="N81"/>
  <c r="L81"/>
  <c r="J81"/>
  <c r="H81"/>
  <c r="N80"/>
  <c r="L80"/>
  <c r="J80"/>
  <c r="H80"/>
  <c r="N79"/>
  <c r="L79"/>
  <c r="J79"/>
  <c r="H79"/>
  <c r="F79" s="1"/>
  <c r="N78"/>
  <c r="L78"/>
  <c r="J78"/>
  <c r="H78"/>
  <c r="N77"/>
  <c r="L77"/>
  <c r="J77"/>
  <c r="H77"/>
  <c r="N76"/>
  <c r="L76"/>
  <c r="J76"/>
  <c r="H76"/>
  <c r="N75"/>
  <c r="L75"/>
  <c r="J75"/>
  <c r="H75"/>
  <c r="F75" s="1"/>
  <c r="N74"/>
  <c r="L74"/>
  <c r="J74"/>
  <c r="H74"/>
  <c r="N73"/>
  <c r="L73"/>
  <c r="J73"/>
  <c r="H73"/>
  <c r="N72"/>
  <c r="L72"/>
  <c r="J72"/>
  <c r="H72"/>
  <c r="D94"/>
  <c r="D93"/>
  <c r="D92"/>
  <c r="D91"/>
  <c r="D90"/>
  <c r="D89"/>
  <c r="D88"/>
  <c r="D87"/>
  <c r="D86"/>
  <c r="D85"/>
  <c r="D84"/>
  <c r="D81"/>
  <c r="D80"/>
  <c r="D79"/>
  <c r="D78"/>
  <c r="D77"/>
  <c r="D76"/>
  <c r="D75"/>
  <c r="D74"/>
  <c r="D73"/>
  <c r="D72"/>
  <c r="N53"/>
  <c r="L53"/>
  <c r="J53"/>
  <c r="H53"/>
  <c r="N52"/>
  <c r="L52"/>
  <c r="J52"/>
  <c r="H52"/>
  <c r="N51"/>
  <c r="L51"/>
  <c r="J51"/>
  <c r="H51"/>
  <c r="N50"/>
  <c r="L50"/>
  <c r="J50"/>
  <c r="H50"/>
  <c r="N47"/>
  <c r="L47"/>
  <c r="J47"/>
  <c r="H47"/>
  <c r="N46"/>
  <c r="L46"/>
  <c r="J46"/>
  <c r="F46" s="1"/>
  <c r="H46"/>
  <c r="N45"/>
  <c r="L45"/>
  <c r="J45"/>
  <c r="H45"/>
  <c r="N44"/>
  <c r="L44"/>
  <c r="J44"/>
  <c r="H44"/>
  <c r="N43"/>
  <c r="L43"/>
  <c r="J43"/>
  <c r="H43"/>
  <c r="N42"/>
  <c r="L42"/>
  <c r="J42"/>
  <c r="H42"/>
  <c r="N41"/>
  <c r="L41"/>
  <c r="J41"/>
  <c r="H41"/>
  <c r="N39"/>
  <c r="L39"/>
  <c r="J39"/>
  <c r="H39"/>
  <c r="N37"/>
  <c r="L37"/>
  <c r="J37"/>
  <c r="H37"/>
  <c r="N36"/>
  <c r="L36"/>
  <c r="J36"/>
  <c r="H36"/>
  <c r="N33"/>
  <c r="L33"/>
  <c r="J33"/>
  <c r="H33"/>
  <c r="N32"/>
  <c r="L32"/>
  <c r="J32"/>
  <c r="H32"/>
  <c r="N31"/>
  <c r="L31"/>
  <c r="J31"/>
  <c r="H31"/>
  <c r="N30"/>
  <c r="L30"/>
  <c r="J30"/>
  <c r="H30"/>
  <c r="N29"/>
  <c r="L29"/>
  <c r="J29"/>
  <c r="H29"/>
  <c r="N28"/>
  <c r="L28"/>
  <c r="J28"/>
  <c r="H28"/>
  <c r="N27"/>
  <c r="L27"/>
  <c r="J27"/>
  <c r="H27"/>
  <c r="N26"/>
  <c r="L26"/>
  <c r="J26"/>
  <c r="H26"/>
  <c r="N25"/>
  <c r="L25"/>
  <c r="J25"/>
  <c r="H25"/>
  <c r="N22"/>
  <c r="L22"/>
  <c r="J22"/>
  <c r="H22"/>
  <c r="N21"/>
  <c r="L21"/>
  <c r="J21"/>
  <c r="H21"/>
  <c r="N20"/>
  <c r="L20"/>
  <c r="J20"/>
  <c r="H20"/>
  <c r="N19"/>
  <c r="L19"/>
  <c r="J19"/>
  <c r="H19"/>
  <c r="N18"/>
  <c r="L18"/>
  <c r="J18"/>
  <c r="H18"/>
  <c r="N15"/>
  <c r="L15"/>
  <c r="J15"/>
  <c r="H15"/>
  <c r="N14"/>
  <c r="L14"/>
  <c r="J14"/>
  <c r="H14"/>
  <c r="N13"/>
  <c r="L13"/>
  <c r="J13"/>
  <c r="H13"/>
  <c r="N12"/>
  <c r="L12"/>
  <c r="J12"/>
  <c r="H12"/>
  <c r="D53"/>
  <c r="D52"/>
  <c r="D51"/>
  <c r="D50"/>
  <c r="D47"/>
  <c r="D46"/>
  <c r="D45"/>
  <c r="D44"/>
  <c r="D43"/>
  <c r="D42"/>
  <c r="D41"/>
  <c r="D39"/>
  <c r="D37"/>
  <c r="D36"/>
  <c r="D33"/>
  <c r="D32"/>
  <c r="D31"/>
  <c r="D30"/>
  <c r="D29"/>
  <c r="D28"/>
  <c r="D27"/>
  <c r="D26"/>
  <c r="D25"/>
  <c r="D22"/>
  <c r="D21"/>
  <c r="D20"/>
  <c r="D19"/>
  <c r="D18"/>
  <c r="D15"/>
  <c r="D14"/>
  <c r="D13"/>
  <c r="D12"/>
  <c r="N94" i="24"/>
  <c r="P94" i="5" s="1"/>
  <c r="L94" i="24"/>
  <c r="J94"/>
  <c r="H94"/>
  <c r="F94"/>
  <c r="N93"/>
  <c r="P93" i="5" s="1"/>
  <c r="L93" i="24"/>
  <c r="J93"/>
  <c r="H93"/>
  <c r="F93"/>
  <c r="N92"/>
  <c r="P92" i="5" s="1"/>
  <c r="L92" i="24"/>
  <c r="J92"/>
  <c r="H92"/>
  <c r="F92"/>
  <c r="N91"/>
  <c r="P91" i="5" s="1"/>
  <c r="L91" i="24"/>
  <c r="J91"/>
  <c r="H91"/>
  <c r="F91"/>
  <c r="N90"/>
  <c r="P90" i="5" s="1"/>
  <c r="L90" i="24"/>
  <c r="J90"/>
  <c r="H90"/>
  <c r="F90"/>
  <c r="N89"/>
  <c r="P89" i="5" s="1"/>
  <c r="L89" i="24"/>
  <c r="J89"/>
  <c r="H89"/>
  <c r="F89"/>
  <c r="N88"/>
  <c r="P88" i="5" s="1"/>
  <c r="L88" i="24"/>
  <c r="J88"/>
  <c r="H88"/>
  <c r="F88"/>
  <c r="N87"/>
  <c r="P87" i="5" s="1"/>
  <c r="L87" i="24"/>
  <c r="J87"/>
  <c r="H87"/>
  <c r="F87"/>
  <c r="N86"/>
  <c r="P86" i="5" s="1"/>
  <c r="L86" i="24"/>
  <c r="J86"/>
  <c r="H86"/>
  <c r="F86"/>
  <c r="N85"/>
  <c r="P85" i="5" s="1"/>
  <c r="L85" i="24"/>
  <c r="J85"/>
  <c r="H85"/>
  <c r="F85"/>
  <c r="N84"/>
  <c r="P84" i="5" s="1"/>
  <c r="L84" i="24"/>
  <c r="J84"/>
  <c r="H84"/>
  <c r="F84"/>
  <c r="N81"/>
  <c r="P81" i="5" s="1"/>
  <c r="L81" i="24"/>
  <c r="J81"/>
  <c r="H81"/>
  <c r="F81"/>
  <c r="N80"/>
  <c r="P80" i="5" s="1"/>
  <c r="R80" s="1"/>
  <c r="L80" i="24"/>
  <c r="J80"/>
  <c r="H80"/>
  <c r="F80"/>
  <c r="N79"/>
  <c r="P79" i="5" s="1"/>
  <c r="L79" i="24"/>
  <c r="J79"/>
  <c r="H79"/>
  <c r="F79"/>
  <c r="N78"/>
  <c r="P78" i="5" s="1"/>
  <c r="L78" i="24"/>
  <c r="J78"/>
  <c r="H78"/>
  <c r="F78"/>
  <c r="N77"/>
  <c r="P77" i="5" s="1"/>
  <c r="L77" i="24"/>
  <c r="J77"/>
  <c r="H77"/>
  <c r="F77"/>
  <c r="N76"/>
  <c r="P76" i="5" s="1"/>
  <c r="R76" s="1"/>
  <c r="L76" i="24"/>
  <c r="J76"/>
  <c r="H76"/>
  <c r="F76"/>
  <c r="N75"/>
  <c r="P75" i="5" s="1"/>
  <c r="L75" i="24"/>
  <c r="J75"/>
  <c r="H75"/>
  <c r="F75"/>
  <c r="N74"/>
  <c r="P74" i="5" s="1"/>
  <c r="L74" i="24"/>
  <c r="J74"/>
  <c r="H74"/>
  <c r="F74"/>
  <c r="N73"/>
  <c r="P73" i="5" s="1"/>
  <c r="R73" s="1"/>
  <c r="L73" i="24"/>
  <c r="J73"/>
  <c r="H73"/>
  <c r="F73"/>
  <c r="N72"/>
  <c r="P72" i="5" s="1"/>
  <c r="R72" s="1"/>
  <c r="L72" i="24"/>
  <c r="J72"/>
  <c r="H72"/>
  <c r="F72"/>
  <c r="B94"/>
  <c r="B93"/>
  <c r="B92"/>
  <c r="B91"/>
  <c r="B90"/>
  <c r="B89"/>
  <c r="B88"/>
  <c r="B87"/>
  <c r="B86"/>
  <c r="B85"/>
  <c r="B84"/>
  <c r="B81"/>
  <c r="B80"/>
  <c r="B79"/>
  <c r="B78"/>
  <c r="B77"/>
  <c r="B76"/>
  <c r="B75"/>
  <c r="B74"/>
  <c r="B73"/>
  <c r="B72"/>
  <c r="N53"/>
  <c r="P53" i="5" s="1"/>
  <c r="L53" i="24"/>
  <c r="J53"/>
  <c r="H53"/>
  <c r="F53"/>
  <c r="N52"/>
  <c r="P52" i="5" s="1"/>
  <c r="L52" i="24"/>
  <c r="J52"/>
  <c r="H52"/>
  <c r="F52"/>
  <c r="N51"/>
  <c r="P51" i="5" s="1"/>
  <c r="L51" i="24"/>
  <c r="J51"/>
  <c r="H51"/>
  <c r="F51"/>
  <c r="N50"/>
  <c r="P50" i="5" s="1"/>
  <c r="L50" i="24"/>
  <c r="J50"/>
  <c r="H50"/>
  <c r="F50"/>
  <c r="N47"/>
  <c r="P47" i="5" s="1"/>
  <c r="L47" i="24"/>
  <c r="J47"/>
  <c r="H47"/>
  <c r="F47"/>
  <c r="N46"/>
  <c r="P46" i="5" s="1"/>
  <c r="L46" i="24"/>
  <c r="J46"/>
  <c r="H46"/>
  <c r="F46"/>
  <c r="N45"/>
  <c r="P45" i="5" s="1"/>
  <c r="L45" i="24"/>
  <c r="J45"/>
  <c r="H45"/>
  <c r="F45"/>
  <c r="N44"/>
  <c r="P44" i="5" s="1"/>
  <c r="L44" i="24"/>
  <c r="J44"/>
  <c r="H44"/>
  <c r="F44"/>
  <c r="N43"/>
  <c r="P43" i="5" s="1"/>
  <c r="L43" i="24"/>
  <c r="J43"/>
  <c r="H43"/>
  <c r="F43"/>
  <c r="N42"/>
  <c r="P42" i="5" s="1"/>
  <c r="L42" i="24"/>
  <c r="J42"/>
  <c r="H42"/>
  <c r="F42"/>
  <c r="N41"/>
  <c r="P41" i="5" s="1"/>
  <c r="L41" i="24"/>
  <c r="J41"/>
  <c r="H41"/>
  <c r="F41"/>
  <c r="N39"/>
  <c r="P39" i="5" s="1"/>
  <c r="L39" i="24"/>
  <c r="J39"/>
  <c r="H39"/>
  <c r="F39"/>
  <c r="N37"/>
  <c r="P37" i="5" s="1"/>
  <c r="L37" i="24"/>
  <c r="J37"/>
  <c r="H37"/>
  <c r="F37"/>
  <c r="N36"/>
  <c r="P36" i="5" s="1"/>
  <c r="L36" i="24"/>
  <c r="J36"/>
  <c r="H36"/>
  <c r="F36"/>
  <c r="N33"/>
  <c r="P33" i="5" s="1"/>
  <c r="L33" i="24"/>
  <c r="J33"/>
  <c r="H33"/>
  <c r="F33"/>
  <c r="N32"/>
  <c r="P32" i="5" s="1"/>
  <c r="L32" i="24"/>
  <c r="J32"/>
  <c r="H32"/>
  <c r="F32"/>
  <c r="N31"/>
  <c r="P31" i="5" s="1"/>
  <c r="L31" i="24"/>
  <c r="J31"/>
  <c r="H31"/>
  <c r="F31"/>
  <c r="N30"/>
  <c r="P30" i="5" s="1"/>
  <c r="L30" i="24"/>
  <c r="J30"/>
  <c r="H30"/>
  <c r="F30"/>
  <c r="N29"/>
  <c r="P29" i="5" s="1"/>
  <c r="L29" i="24"/>
  <c r="J29"/>
  <c r="H29"/>
  <c r="F29"/>
  <c r="N28"/>
  <c r="P28" i="5" s="1"/>
  <c r="L28" i="24"/>
  <c r="J28"/>
  <c r="H28"/>
  <c r="F28"/>
  <c r="N27"/>
  <c r="P27" i="5" s="1"/>
  <c r="L27" i="24"/>
  <c r="J27"/>
  <c r="H27"/>
  <c r="F27"/>
  <c r="N26"/>
  <c r="P26" i="5" s="1"/>
  <c r="L26" i="24"/>
  <c r="J26"/>
  <c r="H26"/>
  <c r="F26"/>
  <c r="N25"/>
  <c r="P25" i="5" s="1"/>
  <c r="L25" i="24"/>
  <c r="J25"/>
  <c r="H25"/>
  <c r="F25"/>
  <c r="N22"/>
  <c r="P22" i="5" s="1"/>
  <c r="L22" i="24"/>
  <c r="J22"/>
  <c r="H22"/>
  <c r="F22"/>
  <c r="N21"/>
  <c r="P21" i="5" s="1"/>
  <c r="L21" i="24"/>
  <c r="J21"/>
  <c r="H21"/>
  <c r="F21"/>
  <c r="N20"/>
  <c r="P20" i="5" s="1"/>
  <c r="L20" i="24"/>
  <c r="J20"/>
  <c r="H20"/>
  <c r="F20"/>
  <c r="N19"/>
  <c r="P19" i="5" s="1"/>
  <c r="L19" i="24"/>
  <c r="J19"/>
  <c r="H19"/>
  <c r="F19"/>
  <c r="N18"/>
  <c r="P18" i="5" s="1"/>
  <c r="L18" i="24"/>
  <c r="J18"/>
  <c r="H18"/>
  <c r="F18"/>
  <c r="N15"/>
  <c r="P15" i="5" s="1"/>
  <c r="L15" i="24"/>
  <c r="J15"/>
  <c r="H15"/>
  <c r="F15"/>
  <c r="N14"/>
  <c r="P14" i="5" s="1"/>
  <c r="L14" i="24"/>
  <c r="J14"/>
  <c r="H14"/>
  <c r="F14"/>
  <c r="N13"/>
  <c r="P13" i="5" s="1"/>
  <c r="L13" i="24"/>
  <c r="J13"/>
  <c r="H13"/>
  <c r="F13"/>
  <c r="N12"/>
  <c r="P12" i="5" s="1"/>
  <c r="L12" i="24"/>
  <c r="J12"/>
  <c r="H12"/>
  <c r="F12"/>
  <c r="B53"/>
  <c r="B52"/>
  <c r="B51"/>
  <c r="B50"/>
  <c r="B50" i="5" s="1"/>
  <c r="B47" i="24"/>
  <c r="B46"/>
  <c r="B45"/>
  <c r="B45" i="5" s="1"/>
  <c r="B44" i="24"/>
  <c r="B43"/>
  <c r="B42"/>
  <c r="B41"/>
  <c r="B41" i="5" s="1"/>
  <c r="B39" i="24"/>
  <c r="B37"/>
  <c r="B36"/>
  <c r="B33"/>
  <c r="B32"/>
  <c r="B32" i="5" s="1"/>
  <c r="B31" i="24"/>
  <c r="B30"/>
  <c r="B29"/>
  <c r="B28"/>
  <c r="B28" i="5" s="1"/>
  <c r="B27" i="24"/>
  <c r="B26"/>
  <c r="B25"/>
  <c r="B22"/>
  <c r="B21"/>
  <c r="B20"/>
  <c r="B19"/>
  <c r="B19" i="5" s="1"/>
  <c r="B18" i="24"/>
  <c r="B15"/>
  <c r="B14"/>
  <c r="B13"/>
  <c r="B12"/>
  <c r="R43" i="21"/>
  <c r="P43"/>
  <c r="N43"/>
  <c r="M43"/>
  <c r="K43"/>
  <c r="J43"/>
  <c r="H43"/>
  <c r="G43"/>
  <c r="E43"/>
  <c r="D43"/>
  <c r="B43"/>
  <c r="R42"/>
  <c r="P42"/>
  <c r="N42"/>
  <c r="M42"/>
  <c r="K42"/>
  <c r="J42"/>
  <c r="H42"/>
  <c r="G42"/>
  <c r="E42"/>
  <c r="D42"/>
  <c r="B42"/>
  <c r="R41"/>
  <c r="P41"/>
  <c r="N41"/>
  <c r="M41"/>
  <c r="K41"/>
  <c r="J41"/>
  <c r="H41"/>
  <c r="G41"/>
  <c r="E41"/>
  <c r="D41"/>
  <c r="B41"/>
  <c r="R40"/>
  <c r="P40"/>
  <c r="N40"/>
  <c r="M40"/>
  <c r="K40"/>
  <c r="J40"/>
  <c r="H40"/>
  <c r="G40"/>
  <c r="E40"/>
  <c r="D40"/>
  <c r="B40"/>
  <c r="R39"/>
  <c r="P39"/>
  <c r="N39"/>
  <c r="M39"/>
  <c r="K39"/>
  <c r="J39"/>
  <c r="H39"/>
  <c r="G39"/>
  <c r="E39"/>
  <c r="D39"/>
  <c r="B39"/>
  <c r="R36"/>
  <c r="P36"/>
  <c r="N36"/>
  <c r="M36"/>
  <c r="K36"/>
  <c r="J36"/>
  <c r="H36"/>
  <c r="G36"/>
  <c r="E36"/>
  <c r="D36"/>
  <c r="B36"/>
  <c r="R35"/>
  <c r="P35"/>
  <c r="N35"/>
  <c r="M35"/>
  <c r="K35"/>
  <c r="J35"/>
  <c r="H35"/>
  <c r="G35"/>
  <c r="E35"/>
  <c r="D35"/>
  <c r="B35"/>
  <c r="AD34"/>
  <c r="AB34"/>
  <c r="Z34"/>
  <c r="Y34"/>
  <c r="W34"/>
  <c r="V34"/>
  <c r="T34"/>
  <c r="AD33"/>
  <c r="AB33"/>
  <c r="Z33"/>
  <c r="Y33"/>
  <c r="W33"/>
  <c r="V33"/>
  <c r="T33"/>
  <c r="AD32"/>
  <c r="AB32"/>
  <c r="Z32"/>
  <c r="Y32"/>
  <c r="W32"/>
  <c r="V32"/>
  <c r="T32"/>
  <c r="R32"/>
  <c r="P32"/>
  <c r="N32"/>
  <c r="M32"/>
  <c r="K32"/>
  <c r="J32"/>
  <c r="H32"/>
  <c r="G32"/>
  <c r="E32"/>
  <c r="D32"/>
  <c r="B32"/>
  <c r="AD31"/>
  <c r="AB31"/>
  <c r="Z31"/>
  <c r="Y31"/>
  <c r="W31"/>
  <c r="V31"/>
  <c r="T31"/>
  <c r="R31"/>
  <c r="P31"/>
  <c r="N31"/>
  <c r="M31"/>
  <c r="K31"/>
  <c r="J31"/>
  <c r="H31"/>
  <c r="G31"/>
  <c r="E31"/>
  <c r="D31"/>
  <c r="B31"/>
  <c r="AD30"/>
  <c r="AB30"/>
  <c r="Z30"/>
  <c r="Y30"/>
  <c r="W30"/>
  <c r="V30"/>
  <c r="T30"/>
  <c r="R30"/>
  <c r="P30"/>
  <c r="N30"/>
  <c r="M30"/>
  <c r="K30"/>
  <c r="J30"/>
  <c r="H30"/>
  <c r="G30"/>
  <c r="E30"/>
  <c r="D30"/>
  <c r="B30"/>
  <c r="AD29"/>
  <c r="AB29"/>
  <c r="Z29"/>
  <c r="Y29"/>
  <c r="W29"/>
  <c r="V29"/>
  <c r="T29"/>
  <c r="R29"/>
  <c r="P29"/>
  <c r="N29"/>
  <c r="M29"/>
  <c r="K29"/>
  <c r="J29"/>
  <c r="H29"/>
  <c r="G29"/>
  <c r="E29"/>
  <c r="D29"/>
  <c r="B29"/>
  <c r="AD28"/>
  <c r="AB28"/>
  <c r="Z28"/>
  <c r="Y28"/>
  <c r="W28"/>
  <c r="V28"/>
  <c r="T28"/>
  <c r="R28"/>
  <c r="P28"/>
  <c r="N28"/>
  <c r="M28"/>
  <c r="K28"/>
  <c r="J28"/>
  <c r="H28"/>
  <c r="G28"/>
  <c r="E28"/>
  <c r="D28"/>
  <c r="B28"/>
  <c r="AD27"/>
  <c r="AB27"/>
  <c r="Z27"/>
  <c r="Y27"/>
  <c r="W27"/>
  <c r="V27"/>
  <c r="T27"/>
  <c r="R27"/>
  <c r="P27"/>
  <c r="N27"/>
  <c r="M27"/>
  <c r="K27"/>
  <c r="J27"/>
  <c r="H27"/>
  <c r="G27"/>
  <c r="E27"/>
  <c r="D27"/>
  <c r="B27"/>
  <c r="AD26"/>
  <c r="AB26"/>
  <c r="Z26"/>
  <c r="Y26"/>
  <c r="W26"/>
  <c r="V26"/>
  <c r="T26"/>
  <c r="R26"/>
  <c r="P26"/>
  <c r="N26"/>
  <c r="M26"/>
  <c r="K26"/>
  <c r="J26"/>
  <c r="H26"/>
  <c r="G26"/>
  <c r="E26"/>
  <c r="D26"/>
  <c r="B26"/>
  <c r="AD25"/>
  <c r="AB25"/>
  <c r="Z25"/>
  <c r="Y25"/>
  <c r="W25"/>
  <c r="V25"/>
  <c r="T25"/>
  <c r="R25"/>
  <c r="P25"/>
  <c r="N25"/>
  <c r="M25"/>
  <c r="K25"/>
  <c r="J25"/>
  <c r="H25"/>
  <c r="G25"/>
  <c r="E25"/>
  <c r="D25"/>
  <c r="B25"/>
  <c r="AD24"/>
  <c r="AB24"/>
  <c r="Z24"/>
  <c r="Y24"/>
  <c r="W24"/>
  <c r="V24"/>
  <c r="T24"/>
  <c r="R24"/>
  <c r="P24"/>
  <c r="N24"/>
  <c r="M24"/>
  <c r="K24"/>
  <c r="J24"/>
  <c r="H24"/>
  <c r="G24"/>
  <c r="E24"/>
  <c r="D24"/>
  <c r="B24"/>
  <c r="AD23"/>
  <c r="AB23"/>
  <c r="Z23"/>
  <c r="Y23"/>
  <c r="W23"/>
  <c r="V23"/>
  <c r="T23"/>
  <c r="R21"/>
  <c r="P21"/>
  <c r="N21"/>
  <c r="M21"/>
  <c r="K21"/>
  <c r="J21"/>
  <c r="H21"/>
  <c r="G21"/>
  <c r="E21"/>
  <c r="D21"/>
  <c r="B21"/>
  <c r="AD20"/>
  <c r="AB20"/>
  <c r="Z20"/>
  <c r="Y20"/>
  <c r="W20"/>
  <c r="V20"/>
  <c r="T20"/>
  <c r="R20"/>
  <c r="P20"/>
  <c r="N20"/>
  <c r="M20"/>
  <c r="K20"/>
  <c r="J20"/>
  <c r="H20"/>
  <c r="G20"/>
  <c r="E20"/>
  <c r="D20"/>
  <c r="B20"/>
  <c r="AD19"/>
  <c r="AB19"/>
  <c r="Z19"/>
  <c r="Y19"/>
  <c r="W19"/>
  <c r="V19"/>
  <c r="T19"/>
  <c r="R19"/>
  <c r="P19"/>
  <c r="N19"/>
  <c r="M19"/>
  <c r="K19"/>
  <c r="J19"/>
  <c r="H19"/>
  <c r="G19"/>
  <c r="E19"/>
  <c r="D19"/>
  <c r="B19"/>
  <c r="AD18"/>
  <c r="AB18"/>
  <c r="Z18"/>
  <c r="Y18"/>
  <c r="W18"/>
  <c r="V18"/>
  <c r="T18"/>
  <c r="R18"/>
  <c r="P18"/>
  <c r="N18"/>
  <c r="M18"/>
  <c r="K18"/>
  <c r="J18"/>
  <c r="H18"/>
  <c r="G18"/>
  <c r="E18"/>
  <c r="D18"/>
  <c r="B18"/>
  <c r="AD17"/>
  <c r="AB17"/>
  <c r="Z17"/>
  <c r="Y17"/>
  <c r="W17"/>
  <c r="V17"/>
  <c r="T17"/>
  <c r="R17"/>
  <c r="P17"/>
  <c r="N17"/>
  <c r="M17"/>
  <c r="K17"/>
  <c r="J17"/>
  <c r="H17"/>
  <c r="G17"/>
  <c r="E17"/>
  <c r="D17"/>
  <c r="B17"/>
  <c r="AD16"/>
  <c r="AB16"/>
  <c r="Z16"/>
  <c r="Y16"/>
  <c r="W16"/>
  <c r="V16"/>
  <c r="T16"/>
  <c r="AD15"/>
  <c r="AB15"/>
  <c r="Z15"/>
  <c r="Y15"/>
  <c r="W15"/>
  <c r="V15"/>
  <c r="T15"/>
  <c r="AD14"/>
  <c r="AB14"/>
  <c r="Z14"/>
  <c r="Y14"/>
  <c r="W14"/>
  <c r="V14"/>
  <c r="T14"/>
  <c r="R14"/>
  <c r="P14"/>
  <c r="N14"/>
  <c r="M14"/>
  <c r="K14"/>
  <c r="J14"/>
  <c r="H14"/>
  <c r="G14"/>
  <c r="E14"/>
  <c r="D14"/>
  <c r="B14"/>
  <c r="AD13"/>
  <c r="AB13"/>
  <c r="Z13"/>
  <c r="Y13"/>
  <c r="W13"/>
  <c r="V13"/>
  <c r="T13"/>
  <c r="R13"/>
  <c r="P13"/>
  <c r="N13"/>
  <c r="M13"/>
  <c r="K13"/>
  <c r="J13"/>
  <c r="H13"/>
  <c r="G13"/>
  <c r="E13"/>
  <c r="D13"/>
  <c r="B13"/>
  <c r="AD12"/>
  <c r="AB12"/>
  <c r="Z12"/>
  <c r="Y12"/>
  <c r="W12"/>
  <c r="V12"/>
  <c r="T12"/>
  <c r="R12"/>
  <c r="P12"/>
  <c r="N12"/>
  <c r="M12"/>
  <c r="K12"/>
  <c r="J12"/>
  <c r="H12"/>
  <c r="G12"/>
  <c r="E12"/>
  <c r="D12"/>
  <c r="B12"/>
  <c r="AD11"/>
  <c r="AB11"/>
  <c r="Z11"/>
  <c r="Y11"/>
  <c r="W11"/>
  <c r="V11"/>
  <c r="T11"/>
  <c r="R11"/>
  <c r="P11"/>
  <c r="N11"/>
  <c r="M11"/>
  <c r="K11"/>
  <c r="J11"/>
  <c r="H11"/>
  <c r="G11"/>
  <c r="E11"/>
  <c r="D11"/>
  <c r="B11"/>
  <c r="AD10"/>
  <c r="AB10"/>
  <c r="Z10"/>
  <c r="Y10"/>
  <c r="W10"/>
  <c r="V10"/>
  <c r="T10"/>
  <c r="R7"/>
  <c r="P7"/>
  <c r="AB7" s="1"/>
  <c r="N7"/>
  <c r="M7"/>
  <c r="Y7" s="1"/>
  <c r="K7"/>
  <c r="J7"/>
  <c r="V7" s="1"/>
  <c r="H7"/>
  <c r="G7"/>
  <c r="E7"/>
  <c r="D7"/>
  <c r="B7"/>
  <c r="L44" i="33"/>
  <c r="P44" s="1"/>
  <c r="J44"/>
  <c r="H44"/>
  <c r="F44"/>
  <c r="D44"/>
  <c r="O44" s="1"/>
  <c r="B44"/>
  <c r="L43"/>
  <c r="J43"/>
  <c r="H43"/>
  <c r="F43"/>
  <c r="D43"/>
  <c r="B43"/>
  <c r="L42"/>
  <c r="J42"/>
  <c r="H42"/>
  <c r="F42"/>
  <c r="D42"/>
  <c r="B42"/>
  <c r="L41"/>
  <c r="J41"/>
  <c r="H41"/>
  <c r="F41"/>
  <c r="D41"/>
  <c r="B41"/>
  <c r="L40"/>
  <c r="J40"/>
  <c r="H40"/>
  <c r="F40"/>
  <c r="D40"/>
  <c r="B40"/>
  <c r="L39"/>
  <c r="P39" s="1"/>
  <c r="J39"/>
  <c r="H39"/>
  <c r="F39"/>
  <c r="D39"/>
  <c r="B39"/>
  <c r="L38"/>
  <c r="J38"/>
  <c r="H38"/>
  <c r="F38"/>
  <c r="D38"/>
  <c r="B38"/>
  <c r="L37"/>
  <c r="J37"/>
  <c r="H37"/>
  <c r="N37" s="1"/>
  <c r="F37"/>
  <c r="D37"/>
  <c r="B37"/>
  <c r="L36"/>
  <c r="J36"/>
  <c r="H36"/>
  <c r="F36"/>
  <c r="D36"/>
  <c r="B36"/>
  <c r="L35"/>
  <c r="J35"/>
  <c r="O35"/>
  <c r="H35"/>
  <c r="F35"/>
  <c r="D35"/>
  <c r="B35"/>
  <c r="L34"/>
  <c r="J34"/>
  <c r="H34"/>
  <c r="F34"/>
  <c r="D34"/>
  <c r="B34"/>
  <c r="L33"/>
  <c r="J33"/>
  <c r="H33"/>
  <c r="F33"/>
  <c r="D33"/>
  <c r="B33"/>
  <c r="L32"/>
  <c r="J32"/>
  <c r="H32"/>
  <c r="F32"/>
  <c r="D32"/>
  <c r="B32"/>
  <c r="L29"/>
  <c r="J29"/>
  <c r="H29"/>
  <c r="F29"/>
  <c r="D29"/>
  <c r="B29"/>
  <c r="L28"/>
  <c r="J28"/>
  <c r="H28"/>
  <c r="F28"/>
  <c r="D28"/>
  <c r="B28"/>
  <c r="N28" s="1"/>
  <c r="L27"/>
  <c r="J27"/>
  <c r="O27" s="1"/>
  <c r="H27"/>
  <c r="F27"/>
  <c r="P27" s="1"/>
  <c r="D27"/>
  <c r="B27"/>
  <c r="L26"/>
  <c r="J26"/>
  <c r="H26"/>
  <c r="F26"/>
  <c r="P26" s="1"/>
  <c r="D26"/>
  <c r="B26"/>
  <c r="L25"/>
  <c r="J25"/>
  <c r="H25"/>
  <c r="F25"/>
  <c r="D25"/>
  <c r="B25"/>
  <c r="L22"/>
  <c r="J22"/>
  <c r="H22"/>
  <c r="F22"/>
  <c r="P22" s="1"/>
  <c r="D22"/>
  <c r="B22"/>
  <c r="L21"/>
  <c r="J21"/>
  <c r="H21"/>
  <c r="F21"/>
  <c r="D21"/>
  <c r="B21"/>
  <c r="L20"/>
  <c r="J20"/>
  <c r="H20"/>
  <c r="F20"/>
  <c r="D20"/>
  <c r="B20"/>
  <c r="L19"/>
  <c r="J19"/>
  <c r="H19"/>
  <c r="F19"/>
  <c r="D19"/>
  <c r="B19"/>
  <c r="L18"/>
  <c r="J18"/>
  <c r="H18"/>
  <c r="F18"/>
  <c r="D18"/>
  <c r="B18"/>
  <c r="L17"/>
  <c r="J17"/>
  <c r="H17"/>
  <c r="F17"/>
  <c r="D17"/>
  <c r="B17"/>
  <c r="L14"/>
  <c r="J14"/>
  <c r="H14"/>
  <c r="F14"/>
  <c r="D14"/>
  <c r="B14"/>
  <c r="L13"/>
  <c r="J13"/>
  <c r="H13"/>
  <c r="F13"/>
  <c r="D13"/>
  <c r="B13"/>
  <c r="L12"/>
  <c r="J12"/>
  <c r="H12"/>
  <c r="F12"/>
  <c r="P12" s="1"/>
  <c r="D12"/>
  <c r="B12"/>
  <c r="L11"/>
  <c r="J11"/>
  <c r="H11"/>
  <c r="F11"/>
  <c r="D11"/>
  <c r="D10" s="1"/>
  <c r="B11"/>
  <c r="L7"/>
  <c r="J7"/>
  <c r="K38" s="1"/>
  <c r="H7"/>
  <c r="F7"/>
  <c r="G28" s="1"/>
  <c r="D7"/>
  <c r="B7"/>
  <c r="C32" s="1"/>
  <c r="C51" i="15"/>
  <c r="C42"/>
  <c r="C33"/>
  <c r="C25"/>
  <c r="C15"/>
  <c r="C12"/>
  <c r="N41" i="33"/>
  <c r="P36"/>
  <c r="O22"/>
  <c r="C89" i="16"/>
  <c r="C86"/>
  <c r="C81"/>
  <c r="C74"/>
  <c r="C72"/>
  <c r="C52"/>
  <c r="C49"/>
  <c r="C43"/>
  <c r="I39"/>
  <c r="E39"/>
  <c r="F39"/>
  <c r="C32"/>
  <c r="C30"/>
  <c r="C24"/>
  <c r="C21"/>
  <c r="C14"/>
  <c r="C12"/>
  <c r="G10"/>
  <c r="I65"/>
  <c r="H65"/>
  <c r="G65"/>
  <c r="F65"/>
  <c r="E65"/>
  <c r="D65"/>
  <c r="B65"/>
  <c r="G67" i="15"/>
  <c r="F67"/>
  <c r="E67"/>
  <c r="D67"/>
  <c r="B67"/>
  <c r="C93"/>
  <c r="C91"/>
  <c r="C89"/>
  <c r="C87"/>
  <c r="C80"/>
  <c r="C78"/>
  <c r="C72"/>
  <c r="C70"/>
  <c r="C46"/>
  <c r="C26"/>
  <c r="E11"/>
  <c r="F82" i="5"/>
  <c r="F23"/>
  <c r="F16"/>
  <c r="B16"/>
  <c r="F85"/>
  <c r="F81"/>
  <c r="F77"/>
  <c r="F73"/>
  <c r="F42"/>
  <c r="L40"/>
  <c r="I53"/>
  <c r="D82" i="24"/>
  <c r="D48"/>
  <c r="D38"/>
  <c r="D34"/>
  <c r="D23"/>
  <c r="D16"/>
  <c r="D9"/>
  <c r="D85"/>
  <c r="D79"/>
  <c r="D42"/>
  <c r="D36"/>
  <c r="D31"/>
  <c r="D20"/>
  <c r="D15"/>
  <c r="B84" i="5"/>
  <c r="B85"/>
  <c r="B86"/>
  <c r="B87"/>
  <c r="B88"/>
  <c r="B89"/>
  <c r="B90"/>
  <c r="B91"/>
  <c r="B92"/>
  <c r="B93"/>
  <c r="B94"/>
  <c r="B72"/>
  <c r="B73"/>
  <c r="B74"/>
  <c r="B75"/>
  <c r="B76"/>
  <c r="B77"/>
  <c r="B78"/>
  <c r="B79"/>
  <c r="B80"/>
  <c r="B81"/>
  <c r="B52"/>
  <c r="B43"/>
  <c r="B47"/>
  <c r="R47" s="1"/>
  <c r="B36"/>
  <c r="B26"/>
  <c r="B30"/>
  <c r="B21"/>
  <c r="R10" i="21"/>
  <c r="AD7"/>
  <c r="N10"/>
  <c r="W7"/>
  <c r="T7"/>
  <c r="E10"/>
  <c r="C40"/>
  <c r="C42"/>
  <c r="C24"/>
  <c r="C32"/>
  <c r="C19"/>
  <c r="A54" i="16"/>
  <c r="A55"/>
  <c r="A92"/>
  <c r="A93"/>
  <c r="A55" i="15"/>
  <c r="A56"/>
  <c r="A96"/>
  <c r="A97"/>
  <c r="A55" i="5"/>
  <c r="A56"/>
  <c r="A96"/>
  <c r="A97"/>
  <c r="A55" i="24"/>
  <c r="A56"/>
  <c r="A96"/>
  <c r="S36" i="21"/>
  <c r="S37"/>
  <c r="A45"/>
  <c r="B15" i="5"/>
  <c r="B13"/>
  <c r="B69" i="24"/>
  <c r="B14" i="5"/>
  <c r="B12"/>
  <c r="R12" s="1"/>
  <c r="B22"/>
  <c r="R22" s="1"/>
  <c r="B20"/>
  <c r="B18"/>
  <c r="B33"/>
  <c r="B31"/>
  <c r="B29"/>
  <c r="R29" s="1"/>
  <c r="B27"/>
  <c r="R27" s="1"/>
  <c r="B25"/>
  <c r="R25" s="1"/>
  <c r="B37"/>
  <c r="R37" s="1"/>
  <c r="B46"/>
  <c r="B44"/>
  <c r="B42"/>
  <c r="R42" s="1"/>
  <c r="B39"/>
  <c r="B53"/>
  <c r="B51"/>
  <c r="C18" i="21"/>
  <c r="C29"/>
  <c r="C35"/>
  <c r="C43"/>
  <c r="C39"/>
  <c r="D21" i="24"/>
  <c r="D37"/>
  <c r="D50"/>
  <c r="D52"/>
  <c r="J40"/>
  <c r="M13"/>
  <c r="M15"/>
  <c r="M18"/>
  <c r="M20"/>
  <c r="M22"/>
  <c r="M25"/>
  <c r="M27"/>
  <c r="M29"/>
  <c r="M31"/>
  <c r="M33"/>
  <c r="M36"/>
  <c r="M39"/>
  <c r="M42"/>
  <c r="M44"/>
  <c r="M46"/>
  <c r="M51"/>
  <c r="M53"/>
  <c r="D72"/>
  <c r="D74"/>
  <c r="D76"/>
  <c r="D78"/>
  <c r="D80"/>
  <c r="D84"/>
  <c r="D86"/>
  <c r="D88"/>
  <c r="D90"/>
  <c r="D92"/>
  <c r="D94"/>
  <c r="H40" i="5"/>
  <c r="I40" s="1"/>
  <c r="J40"/>
  <c r="N40"/>
  <c r="F12"/>
  <c r="F14"/>
  <c r="F18"/>
  <c r="F20"/>
  <c r="F22"/>
  <c r="F26"/>
  <c r="F28"/>
  <c r="F30"/>
  <c r="F32"/>
  <c r="F36"/>
  <c r="F41"/>
  <c r="F43"/>
  <c r="F45"/>
  <c r="F47"/>
  <c r="F51"/>
  <c r="F53"/>
  <c r="I39"/>
  <c r="I42"/>
  <c r="I44"/>
  <c r="I46"/>
  <c r="I50"/>
  <c r="I52"/>
  <c r="D40"/>
  <c r="E40" s="1"/>
  <c r="F13"/>
  <c r="F15"/>
  <c r="F19"/>
  <c r="F21"/>
  <c r="F25"/>
  <c r="F27"/>
  <c r="F29"/>
  <c r="F31"/>
  <c r="F33"/>
  <c r="F37"/>
  <c r="C7" i="16"/>
  <c r="C65" s="1"/>
  <c r="B39"/>
  <c r="H69" i="5"/>
  <c r="C32" i="24"/>
  <c r="C36"/>
  <c r="C50"/>
  <c r="M12"/>
  <c r="M14"/>
  <c r="M19"/>
  <c r="M21"/>
  <c r="M26"/>
  <c r="M28"/>
  <c r="M30"/>
  <c r="M32"/>
  <c r="M37"/>
  <c r="M41"/>
  <c r="M43"/>
  <c r="M45"/>
  <c r="M47"/>
  <c r="M50"/>
  <c r="M52"/>
  <c r="F11" i="21"/>
  <c r="F13"/>
  <c r="F18"/>
  <c r="F20"/>
  <c r="F25"/>
  <c r="F27"/>
  <c r="F29"/>
  <c r="F31"/>
  <c r="F36"/>
  <c r="F39"/>
  <c r="F41"/>
  <c r="F43"/>
  <c r="I11"/>
  <c r="I13"/>
  <c r="I18"/>
  <c r="I20"/>
  <c r="I25"/>
  <c r="I27"/>
  <c r="I29"/>
  <c r="I31"/>
  <c r="I36"/>
  <c r="I39"/>
  <c r="I41"/>
  <c r="I43"/>
  <c r="L11"/>
  <c r="L13"/>
  <c r="L18"/>
  <c r="L20"/>
  <c r="L25"/>
  <c r="L27"/>
  <c r="L29"/>
  <c r="L31"/>
  <c r="L36"/>
  <c r="L39"/>
  <c r="L41"/>
  <c r="L43"/>
  <c r="Q11"/>
  <c r="Q13"/>
  <c r="O18"/>
  <c r="O20"/>
  <c r="Q25"/>
  <c r="Q27"/>
  <c r="Q29"/>
  <c r="Q31"/>
  <c r="O36"/>
  <c r="Q39"/>
  <c r="Q41"/>
  <c r="Q43"/>
  <c r="F40" i="24"/>
  <c r="H40"/>
  <c r="L40"/>
  <c r="M40" s="1"/>
  <c r="N40"/>
  <c r="P40" i="5" s="1"/>
  <c r="G15" i="24"/>
  <c r="D12"/>
  <c r="D14"/>
  <c r="D26"/>
  <c r="D28"/>
  <c r="D30"/>
  <c r="D32"/>
  <c r="D41"/>
  <c r="D43"/>
  <c r="D45"/>
  <c r="D47"/>
  <c r="D51"/>
  <c r="D53"/>
  <c r="F10" i="21"/>
  <c r="F12"/>
  <c r="F14"/>
  <c r="F17"/>
  <c r="F19"/>
  <c r="F21"/>
  <c r="F24"/>
  <c r="F26"/>
  <c r="F28"/>
  <c r="F30"/>
  <c r="F32"/>
  <c r="F35"/>
  <c r="F40"/>
  <c r="F42"/>
  <c r="I12"/>
  <c r="I14"/>
  <c r="I17"/>
  <c r="I19"/>
  <c r="I21"/>
  <c r="I24"/>
  <c r="I26"/>
  <c r="I28"/>
  <c r="I30"/>
  <c r="I32"/>
  <c r="I35"/>
  <c r="I40"/>
  <c r="I42"/>
  <c r="L12"/>
  <c r="L14"/>
  <c r="L17"/>
  <c r="L19"/>
  <c r="L21"/>
  <c r="L24"/>
  <c r="L26"/>
  <c r="L28"/>
  <c r="L30"/>
  <c r="L32"/>
  <c r="L35"/>
  <c r="L40"/>
  <c r="L42"/>
  <c r="Q7"/>
  <c r="AC7" s="1"/>
  <c r="Q12"/>
  <c r="Q14"/>
  <c r="Q17"/>
  <c r="Q19"/>
  <c r="Q21"/>
  <c r="Q24"/>
  <c r="Q26"/>
  <c r="Q28"/>
  <c r="Q30"/>
  <c r="Q32"/>
  <c r="Q35"/>
  <c r="Q40"/>
  <c r="Q42"/>
  <c r="B40" i="24"/>
  <c r="C41"/>
  <c r="L69"/>
  <c r="U10" i="21"/>
  <c r="U12"/>
  <c r="U14"/>
  <c r="U16"/>
  <c r="U18"/>
  <c r="U20"/>
  <c r="U23"/>
  <c r="U25"/>
  <c r="U27"/>
  <c r="U29"/>
  <c r="U31"/>
  <c r="U33"/>
  <c r="U11"/>
  <c r="U13"/>
  <c r="U15"/>
  <c r="U17"/>
  <c r="U19"/>
  <c r="U24"/>
  <c r="U26"/>
  <c r="U28"/>
  <c r="U30"/>
  <c r="U32"/>
  <c r="U34"/>
  <c r="X10"/>
  <c r="X11"/>
  <c r="X12"/>
  <c r="X13"/>
  <c r="X14"/>
  <c r="X15"/>
  <c r="X16"/>
  <c r="X17"/>
  <c r="X18"/>
  <c r="X19"/>
  <c r="X20"/>
  <c r="X23"/>
  <c r="X24"/>
  <c r="X25"/>
  <c r="X26"/>
  <c r="X27"/>
  <c r="X28"/>
  <c r="X29"/>
  <c r="X30"/>
  <c r="X31"/>
  <c r="X32"/>
  <c r="X33"/>
  <c r="X34"/>
  <c r="O11"/>
  <c r="O13"/>
  <c r="O17"/>
  <c r="O19"/>
  <c r="O21"/>
  <c r="O25"/>
  <c r="O27"/>
  <c r="O29"/>
  <c r="O31"/>
  <c r="O35"/>
  <c r="O39"/>
  <c r="O41"/>
  <c r="O43"/>
  <c r="Q18"/>
  <c r="Q20"/>
  <c r="Q36"/>
  <c r="Z7"/>
  <c r="O10"/>
  <c r="O12"/>
  <c r="O14"/>
  <c r="O24"/>
  <c r="O26"/>
  <c r="O28"/>
  <c r="O30"/>
  <c r="O32"/>
  <c r="O40"/>
  <c r="O42"/>
  <c r="E7" i="33"/>
  <c r="P7"/>
  <c r="G12"/>
  <c r="P13"/>
  <c r="K14"/>
  <c r="K17"/>
  <c r="G19"/>
  <c r="P20"/>
  <c r="P25"/>
  <c r="P29"/>
  <c r="P34"/>
  <c r="P38"/>
  <c r="K7"/>
  <c r="L10"/>
  <c r="M10" s="1"/>
  <c r="J10"/>
  <c r="K10" s="1"/>
  <c r="E12"/>
  <c r="N12"/>
  <c r="G13"/>
  <c r="E14"/>
  <c r="P14"/>
  <c r="E17"/>
  <c r="N17"/>
  <c r="G18"/>
  <c r="E19"/>
  <c r="P19"/>
  <c r="O20"/>
  <c r="E21"/>
  <c r="N21"/>
  <c r="G22"/>
  <c r="O25"/>
  <c r="E26"/>
  <c r="N26"/>
  <c r="G27"/>
  <c r="E28"/>
  <c r="P28"/>
  <c r="O29"/>
  <c r="G32"/>
  <c r="E33"/>
  <c r="P33"/>
  <c r="O34"/>
  <c r="E35"/>
  <c r="N35"/>
  <c r="G36"/>
  <c r="E37"/>
  <c r="P37"/>
  <c r="O38"/>
  <c r="E39"/>
  <c r="N39"/>
  <c r="G40"/>
  <c r="E41"/>
  <c r="P41"/>
  <c r="O42"/>
  <c r="E43"/>
  <c r="N43"/>
  <c r="G44"/>
  <c r="E11"/>
  <c r="E13"/>
  <c r="E18"/>
  <c r="N18"/>
  <c r="E20"/>
  <c r="N20"/>
  <c r="K21"/>
  <c r="E22"/>
  <c r="N22"/>
  <c r="E25"/>
  <c r="N25"/>
  <c r="K26"/>
  <c r="E27"/>
  <c r="N27"/>
  <c r="K28"/>
  <c r="E29"/>
  <c r="N29"/>
  <c r="E32"/>
  <c r="N32"/>
  <c r="K33"/>
  <c r="E34"/>
  <c r="N34"/>
  <c r="K35"/>
  <c r="E36"/>
  <c r="N36"/>
  <c r="K37"/>
  <c r="E38"/>
  <c r="N38"/>
  <c r="K39"/>
  <c r="E40"/>
  <c r="N40"/>
  <c r="G41"/>
  <c r="E42"/>
  <c r="P42"/>
  <c r="K43"/>
  <c r="E44"/>
  <c r="N44"/>
  <c r="H10"/>
  <c r="G11"/>
  <c r="I11"/>
  <c r="I13"/>
  <c r="I18"/>
  <c r="I20"/>
  <c r="I22"/>
  <c r="I25"/>
  <c r="I27"/>
  <c r="I29"/>
  <c r="I32"/>
  <c r="I34"/>
  <c r="I36"/>
  <c r="I38"/>
  <c r="I40"/>
  <c r="I42"/>
  <c r="I44"/>
  <c r="K13"/>
  <c r="K18"/>
  <c r="K22"/>
  <c r="K27"/>
  <c r="K32"/>
  <c r="K36"/>
  <c r="K40"/>
  <c r="K44"/>
  <c r="M11"/>
  <c r="M13"/>
  <c r="M18"/>
  <c r="M20"/>
  <c r="M22"/>
  <c r="M25"/>
  <c r="M27"/>
  <c r="M29"/>
  <c r="M32"/>
  <c r="M34"/>
  <c r="M36"/>
  <c r="M38"/>
  <c r="M40"/>
  <c r="M42"/>
  <c r="M44"/>
  <c r="M7"/>
  <c r="O7"/>
  <c r="O14"/>
  <c r="O19"/>
  <c r="O28"/>
  <c r="O33"/>
  <c r="O37"/>
  <c r="O41"/>
  <c r="I12"/>
  <c r="I14"/>
  <c r="I17"/>
  <c r="I19"/>
  <c r="I21"/>
  <c r="I26"/>
  <c r="I28"/>
  <c r="I33"/>
  <c r="I35"/>
  <c r="I37"/>
  <c r="I39"/>
  <c r="I41"/>
  <c r="I43"/>
  <c r="M12"/>
  <c r="M14"/>
  <c r="M17"/>
  <c r="M19"/>
  <c r="M21"/>
  <c r="M26"/>
  <c r="M28"/>
  <c r="M33"/>
  <c r="M35"/>
  <c r="M37"/>
  <c r="M39"/>
  <c r="M41"/>
  <c r="M43"/>
  <c r="O11"/>
  <c r="C13"/>
  <c r="C21"/>
  <c r="C28"/>
  <c r="C42"/>
  <c r="C25"/>
  <c r="C36"/>
  <c r="C29"/>
  <c r="C38"/>
  <c r="C33"/>
  <c r="C40"/>
  <c r="C43"/>
  <c r="C34"/>
  <c r="C19"/>
  <c r="C39"/>
  <c r="C27"/>
  <c r="C40" i="24"/>
  <c r="B40" i="5"/>
  <c r="C13" i="24"/>
  <c r="C15"/>
  <c r="M8"/>
  <c r="M69" s="1"/>
  <c r="G50"/>
  <c r="G39"/>
  <c r="G29"/>
  <c r="G20"/>
  <c r="D40"/>
  <c r="C52"/>
  <c r="C43"/>
  <c r="C47"/>
  <c r="C26"/>
  <c r="C30"/>
  <c r="C19"/>
  <c r="C51"/>
  <c r="C53"/>
  <c r="C39"/>
  <c r="C42"/>
  <c r="C44"/>
  <c r="C46"/>
  <c r="C37"/>
  <c r="C25"/>
  <c r="C27"/>
  <c r="C29"/>
  <c r="C31"/>
  <c r="C33"/>
  <c r="C18"/>
  <c r="C20"/>
  <c r="C22"/>
  <c r="C12"/>
  <c r="C14"/>
  <c r="I93" i="5"/>
  <c r="I91"/>
  <c r="I89"/>
  <c r="I87"/>
  <c r="I85"/>
  <c r="I80"/>
  <c r="I78"/>
  <c r="I76"/>
  <c r="I74"/>
  <c r="I72"/>
  <c r="I94"/>
  <c r="I92"/>
  <c r="I90"/>
  <c r="I88"/>
  <c r="I86"/>
  <c r="I84"/>
  <c r="I81"/>
  <c r="I79"/>
  <c r="I77"/>
  <c r="I75"/>
  <c r="I73"/>
  <c r="G52" i="24"/>
  <c r="G46"/>
  <c r="G42"/>
  <c r="G36"/>
  <c r="G31"/>
  <c r="G27"/>
  <c r="G22"/>
  <c r="G18"/>
  <c r="G13"/>
  <c r="G47"/>
  <c r="G43"/>
  <c r="G32"/>
  <c r="G28"/>
  <c r="G14"/>
  <c r="G53"/>
  <c r="G45"/>
  <c r="G41"/>
  <c r="G30"/>
  <c r="G26"/>
  <c r="G12"/>
  <c r="G51"/>
  <c r="M93"/>
  <c r="M91"/>
  <c r="M89"/>
  <c r="M87"/>
  <c r="M85"/>
  <c r="M81"/>
  <c r="M79"/>
  <c r="M77"/>
  <c r="M75"/>
  <c r="M73"/>
  <c r="M94"/>
  <c r="M92"/>
  <c r="M90"/>
  <c r="M88"/>
  <c r="M86"/>
  <c r="M84"/>
  <c r="M80"/>
  <c r="M78"/>
  <c r="M76"/>
  <c r="M74"/>
  <c r="M72"/>
  <c r="O7" i="21"/>
  <c r="AA7" s="1"/>
  <c r="I10" i="33"/>
  <c r="I15" i="24"/>
  <c r="I20"/>
  <c r="I25"/>
  <c r="I29"/>
  <c r="I33"/>
  <c r="I39"/>
  <c r="I44"/>
  <c r="I51"/>
  <c r="I12"/>
  <c r="I19"/>
  <c r="I26"/>
  <c r="I30"/>
  <c r="I37"/>
  <c r="I45"/>
  <c r="I50"/>
  <c r="I8"/>
  <c r="I69" s="1"/>
  <c r="I13"/>
  <c r="I18"/>
  <c r="I22"/>
  <c r="I27"/>
  <c r="I31"/>
  <c r="I36"/>
  <c r="I42"/>
  <c r="I46"/>
  <c r="I53"/>
  <c r="I14"/>
  <c r="I21"/>
  <c r="I28"/>
  <c r="I32"/>
  <c r="I43"/>
  <c r="I47"/>
  <c r="I52"/>
  <c r="I41"/>
  <c r="H69"/>
  <c r="C13" i="21"/>
  <c r="C28"/>
  <c r="C26"/>
  <c r="D25" i="24"/>
  <c r="D27"/>
  <c r="D29"/>
  <c r="D44"/>
  <c r="D46"/>
  <c r="H11"/>
  <c r="I11" s="1"/>
  <c r="D75"/>
  <c r="D77"/>
  <c r="D91"/>
  <c r="D93"/>
  <c r="F39" i="5"/>
  <c r="F44"/>
  <c r="F50"/>
  <c r="F52"/>
  <c r="F72"/>
  <c r="F74"/>
  <c r="F76"/>
  <c r="F78"/>
  <c r="F80"/>
  <c r="F84"/>
  <c r="F86"/>
  <c r="F88"/>
  <c r="F90"/>
  <c r="F92"/>
  <c r="F94"/>
  <c r="C19" i="15"/>
  <c r="C20"/>
  <c r="C28"/>
  <c r="C29"/>
  <c r="C37"/>
  <c r="C44"/>
  <c r="C45"/>
  <c r="C53"/>
  <c r="C74"/>
  <c r="C75"/>
  <c r="C83"/>
  <c r="C84"/>
  <c r="C17" i="16"/>
  <c r="C18"/>
  <c r="C26"/>
  <c r="C27"/>
  <c r="C35"/>
  <c r="C36"/>
  <c r="C46"/>
  <c r="C68"/>
  <c r="C69"/>
  <c r="C76"/>
  <c r="C77"/>
  <c r="C84"/>
  <c r="C85"/>
  <c r="I40" i="24"/>
  <c r="F11" i="15"/>
  <c r="H39" i="16"/>
  <c r="G40" i="24"/>
  <c r="C14" i="21"/>
  <c r="C12"/>
  <c r="C21"/>
  <c r="C30"/>
  <c r="C27"/>
  <c r="C36"/>
  <c r="C41"/>
  <c r="P10"/>
  <c r="F7"/>
  <c r="C20"/>
  <c r="I13" i="5"/>
  <c r="I19"/>
  <c r="I21"/>
  <c r="I26"/>
  <c r="I28"/>
  <c r="I30"/>
  <c r="I32"/>
  <c r="I37"/>
  <c r="I41"/>
  <c r="I43"/>
  <c r="I47"/>
  <c r="D19" i="24"/>
  <c r="L11"/>
  <c r="M11" s="1"/>
  <c r="D73"/>
  <c r="D81"/>
  <c r="D89"/>
  <c r="I14" i="5"/>
  <c r="M14"/>
  <c r="M18"/>
  <c r="I20"/>
  <c r="M20"/>
  <c r="I22"/>
  <c r="M22"/>
  <c r="I25"/>
  <c r="M36"/>
  <c r="I45"/>
  <c r="M45"/>
  <c r="F89"/>
  <c r="F91"/>
  <c r="F93"/>
  <c r="B11" i="15"/>
  <c r="C13"/>
  <c r="C18"/>
  <c r="C22"/>
  <c r="C27"/>
  <c r="C31"/>
  <c r="C36"/>
  <c r="C43"/>
  <c r="C47"/>
  <c r="C52"/>
  <c r="C73"/>
  <c r="C77"/>
  <c r="C86"/>
  <c r="C8"/>
  <c r="C67" s="1"/>
  <c r="C20" i="16"/>
  <c r="C25"/>
  <c r="C29"/>
  <c r="D39"/>
  <c r="C41"/>
  <c r="C45"/>
  <c r="C50"/>
  <c r="C71"/>
  <c r="C75"/>
  <c r="C83"/>
  <c r="C87"/>
  <c r="O15" i="24"/>
  <c r="O20"/>
  <c r="O25"/>
  <c r="O29"/>
  <c r="O33"/>
  <c r="O39"/>
  <c r="O44"/>
  <c r="O51"/>
  <c r="O14"/>
  <c r="O21"/>
  <c r="O28"/>
  <c r="O32"/>
  <c r="O45"/>
  <c r="O50"/>
  <c r="O41"/>
  <c r="O8"/>
  <c r="O69" s="1"/>
  <c r="O13"/>
  <c r="O18"/>
  <c r="O22"/>
  <c r="O27"/>
  <c r="O31"/>
  <c r="O36"/>
  <c r="O42"/>
  <c r="O46"/>
  <c r="O53"/>
  <c r="O12"/>
  <c r="O19"/>
  <c r="O26"/>
  <c r="O30"/>
  <c r="O37"/>
  <c r="O43"/>
  <c r="O47"/>
  <c r="O52"/>
  <c r="O40"/>
  <c r="N69"/>
  <c r="M44" i="5"/>
  <c r="M46"/>
  <c r="M40"/>
  <c r="M53"/>
  <c r="M51"/>
  <c r="M42"/>
  <c r="M41"/>
  <c r="M39"/>
  <c r="M33"/>
  <c r="M31"/>
  <c r="M29"/>
  <c r="M27"/>
  <c r="M25"/>
  <c r="M15"/>
  <c r="M12"/>
  <c r="M50"/>
  <c r="M52"/>
  <c r="L69"/>
  <c r="M89" s="1"/>
  <c r="K40"/>
  <c r="M13"/>
  <c r="K14"/>
  <c r="K18"/>
  <c r="M19"/>
  <c r="K20"/>
  <c r="M21"/>
  <c r="K22"/>
  <c r="M26"/>
  <c r="M28"/>
  <c r="M30"/>
  <c r="M32"/>
  <c r="K36"/>
  <c r="M37"/>
  <c r="M43"/>
  <c r="K45"/>
  <c r="M47"/>
  <c r="K13" i="24"/>
  <c r="K18"/>
  <c r="K22"/>
  <c r="K27"/>
  <c r="K31"/>
  <c r="K36"/>
  <c r="K42"/>
  <c r="K46"/>
  <c r="K53"/>
  <c r="K14"/>
  <c r="K21"/>
  <c r="K28"/>
  <c r="K32"/>
  <c r="K43"/>
  <c r="K47"/>
  <c r="K52"/>
  <c r="J69"/>
  <c r="K87" s="1"/>
  <c r="K8"/>
  <c r="K69" s="1"/>
  <c r="K15"/>
  <c r="K20"/>
  <c r="K25"/>
  <c r="K29"/>
  <c r="K33"/>
  <c r="K39"/>
  <c r="K44"/>
  <c r="K51"/>
  <c r="K12"/>
  <c r="K19"/>
  <c r="K26"/>
  <c r="K30"/>
  <c r="K37"/>
  <c r="K45"/>
  <c r="K50"/>
  <c r="K40"/>
  <c r="K41"/>
  <c r="K41" i="5"/>
  <c r="K53"/>
  <c r="K51"/>
  <c r="K46"/>
  <c r="K44"/>
  <c r="K42"/>
  <c r="K39"/>
  <c r="K33"/>
  <c r="K31"/>
  <c r="K29"/>
  <c r="K27"/>
  <c r="K25"/>
  <c r="K15"/>
  <c r="K12"/>
  <c r="J69"/>
  <c r="K94" s="1"/>
  <c r="K13"/>
  <c r="K19"/>
  <c r="K21"/>
  <c r="K26"/>
  <c r="K28"/>
  <c r="K30"/>
  <c r="K32"/>
  <c r="K37"/>
  <c r="K43"/>
  <c r="K47"/>
  <c r="K50"/>
  <c r="K52"/>
  <c r="G44" i="24"/>
  <c r="G25"/>
  <c r="B10" i="21"/>
  <c r="C10" s="1"/>
  <c r="D11" i="5"/>
  <c r="I12"/>
  <c r="I15"/>
  <c r="I18"/>
  <c r="I27"/>
  <c r="I29"/>
  <c r="I31"/>
  <c r="I33"/>
  <c r="I36"/>
  <c r="I51"/>
  <c r="B10" i="16"/>
  <c r="AC10" i="21"/>
  <c r="AA10"/>
  <c r="AA11"/>
  <c r="AC11"/>
  <c r="AC12"/>
  <c r="AA12"/>
  <c r="AA13"/>
  <c r="AC13"/>
  <c r="AC14"/>
  <c r="AA14"/>
  <c r="AA15"/>
  <c r="AC15"/>
  <c r="AC16"/>
  <c r="AA16"/>
  <c r="AA17"/>
  <c r="AC17"/>
  <c r="AC18"/>
  <c r="AA18"/>
  <c r="AA19"/>
  <c r="AC19"/>
  <c r="AC20"/>
  <c r="AA20"/>
  <c r="AC23"/>
  <c r="AA23"/>
  <c r="AA24"/>
  <c r="AC24"/>
  <c r="AC25"/>
  <c r="AA25"/>
  <c r="AA26"/>
  <c r="AC26"/>
  <c r="AC27"/>
  <c r="AA27"/>
  <c r="AA28"/>
  <c r="AC28"/>
  <c r="AC29"/>
  <c r="AA29"/>
  <c r="AA30"/>
  <c r="AC30"/>
  <c r="AC31"/>
  <c r="AA31"/>
  <c r="AA32"/>
  <c r="AC32"/>
  <c r="AC33"/>
  <c r="AA33"/>
  <c r="AA34"/>
  <c r="AC34"/>
  <c r="C41" i="15"/>
  <c r="D40"/>
  <c r="C11" i="16"/>
  <c r="D10"/>
  <c r="G8" i="24"/>
  <c r="G69" s="1"/>
  <c r="G21"/>
  <c r="G33"/>
  <c r="F11" i="5"/>
  <c r="C25" i="21"/>
  <c r="C11"/>
  <c r="D10"/>
  <c r="G10"/>
  <c r="H10"/>
  <c r="I10" s="1"/>
  <c r="J10"/>
  <c r="K10"/>
  <c r="L10" s="1"/>
  <c r="M10"/>
  <c r="B11" i="24"/>
  <c r="B11" i="5" s="1"/>
  <c r="F11" i="24"/>
  <c r="G11" s="1"/>
  <c r="J11"/>
  <c r="K11" s="1"/>
  <c r="N11"/>
  <c r="P11" i="5" s="1"/>
  <c r="H11"/>
  <c r="I11" s="1"/>
  <c r="J11"/>
  <c r="K11" s="1"/>
  <c r="L11"/>
  <c r="M11" s="1"/>
  <c r="N11"/>
  <c r="B40" i="15"/>
  <c r="F40"/>
  <c r="F10" i="16"/>
  <c r="H10"/>
  <c r="I93" i="24"/>
  <c r="I85"/>
  <c r="I80"/>
  <c r="I76"/>
  <c r="I72"/>
  <c r="I92"/>
  <c r="I88"/>
  <c r="I79"/>
  <c r="I91"/>
  <c r="I87"/>
  <c r="I78"/>
  <c r="I74"/>
  <c r="I94"/>
  <c r="I90"/>
  <c r="I86"/>
  <c r="I81"/>
  <c r="I77"/>
  <c r="I73"/>
  <c r="I89"/>
  <c r="I84"/>
  <c r="I75"/>
  <c r="C11"/>
  <c r="M93" i="5"/>
  <c r="M76"/>
  <c r="M84"/>
  <c r="M78"/>
  <c r="M77"/>
  <c r="M74"/>
  <c r="M81"/>
  <c r="M87"/>
  <c r="K90"/>
  <c r="K81"/>
  <c r="K73"/>
  <c r="K89"/>
  <c r="K80"/>
  <c r="K72"/>
  <c r="K88"/>
  <c r="K79"/>
  <c r="K91"/>
  <c r="K78"/>
  <c r="K74" i="24"/>
  <c r="K81"/>
  <c r="K93"/>
  <c r="K85"/>
  <c r="K76"/>
  <c r="K92"/>
  <c r="K84"/>
  <c r="K75"/>
  <c r="K78"/>
  <c r="K86"/>
  <c r="O93"/>
  <c r="O85"/>
  <c r="O72"/>
  <c r="O88"/>
  <c r="O79"/>
  <c r="O75"/>
  <c r="O91"/>
  <c r="O87"/>
  <c r="O78"/>
  <c r="O74"/>
  <c r="O94"/>
  <c r="O90"/>
  <c r="O86"/>
  <c r="O81"/>
  <c r="O77"/>
  <c r="O73"/>
  <c r="O89"/>
  <c r="O80"/>
  <c r="O76"/>
  <c r="O92"/>
  <c r="O84"/>
  <c r="F69"/>
  <c r="G86" s="1"/>
  <c r="G19"/>
  <c r="C37" i="33"/>
  <c r="C11"/>
  <c r="C14"/>
  <c r="C41"/>
  <c r="B10"/>
  <c r="N10" s="1"/>
  <c r="O12"/>
  <c r="I7"/>
  <c r="G43"/>
  <c r="G39"/>
  <c r="G35"/>
  <c r="G26"/>
  <c r="G21"/>
  <c r="P17"/>
  <c r="F10"/>
  <c r="G10" s="1"/>
  <c r="G81" i="24"/>
  <c r="G87"/>
  <c r="G94"/>
  <c r="G77"/>
  <c r="G85"/>
  <c r="G92"/>
  <c r="G75"/>
  <c r="G74"/>
  <c r="G89"/>
  <c r="G79"/>
  <c r="G73"/>
  <c r="G90"/>
  <c r="G76"/>
  <c r="G91"/>
  <c r="G37"/>
  <c r="O20" i="5"/>
  <c r="K12" i="33"/>
  <c r="G14"/>
  <c r="C17"/>
  <c r="C20"/>
  <c r="C26"/>
  <c r="K29"/>
  <c r="G34"/>
  <c r="K34"/>
  <c r="K41"/>
  <c r="K20"/>
  <c r="N7"/>
  <c r="G78" i="24"/>
  <c r="G93"/>
  <c r="O11"/>
  <c r="K25" i="33"/>
  <c r="G29"/>
  <c r="G33"/>
  <c r="G38"/>
  <c r="G37"/>
  <c r="O17"/>
  <c r="P18"/>
  <c r="O32"/>
  <c r="P32"/>
  <c r="G20"/>
  <c r="K11"/>
  <c r="C22"/>
  <c r="O26"/>
  <c r="N33"/>
  <c r="O40"/>
  <c r="P43"/>
  <c r="C12"/>
  <c r="G25"/>
  <c r="G42"/>
  <c r="C44"/>
  <c r="R40" i="5"/>
  <c r="P11" i="33"/>
  <c r="O13"/>
  <c r="O21"/>
  <c r="N19"/>
  <c r="L7" i="21"/>
  <c r="X7" s="1"/>
  <c r="R14" i="5"/>
  <c r="R52"/>
  <c r="R13"/>
  <c r="R15"/>
  <c r="R18"/>
  <c r="R20"/>
  <c r="R51"/>
  <c r="R53"/>
  <c r="R75" l="1"/>
  <c r="R77"/>
  <c r="R79"/>
  <c r="R81"/>
  <c r="C13"/>
  <c r="C21"/>
  <c r="C26"/>
  <c r="C43"/>
  <c r="M8"/>
  <c r="M69" s="1"/>
  <c r="C14"/>
  <c r="C22"/>
  <c r="C18"/>
  <c r="C31"/>
  <c r="C27"/>
  <c r="C37"/>
  <c r="C44"/>
  <c r="C39"/>
  <c r="C51"/>
  <c r="C52"/>
  <c r="C36"/>
  <c r="K8"/>
  <c r="K69" s="1"/>
  <c r="C11"/>
  <c r="R8"/>
  <c r="B69"/>
  <c r="C30"/>
  <c r="C47"/>
  <c r="I8"/>
  <c r="I69" s="1"/>
  <c r="C40"/>
  <c r="C12"/>
  <c r="C20"/>
  <c r="C33"/>
  <c r="C29"/>
  <c r="C25"/>
  <c r="C46"/>
  <c r="C42"/>
  <c r="C53"/>
  <c r="C15"/>
  <c r="S73"/>
  <c r="R74"/>
  <c r="R78"/>
  <c r="R94"/>
  <c r="S94" s="1"/>
  <c r="Q47"/>
  <c r="Q32"/>
  <c r="Q26"/>
  <c r="Q22"/>
  <c r="Q8"/>
  <c r="Q69" s="1"/>
  <c r="Q19"/>
  <c r="Q50"/>
  <c r="Q42"/>
  <c r="Q31"/>
  <c r="Q30"/>
  <c r="P69"/>
  <c r="Q73" s="1"/>
  <c r="Q45"/>
  <c r="Q14"/>
  <c r="Q52"/>
  <c r="Q13"/>
  <c r="Q15"/>
  <c r="Q18"/>
  <c r="Q20"/>
  <c r="Q51"/>
  <c r="Q53"/>
  <c r="Q40"/>
  <c r="Q39"/>
  <c r="Q37"/>
  <c r="Q25"/>
  <c r="Q12"/>
  <c r="Q27"/>
  <c r="Q41"/>
  <c r="Q44"/>
  <c r="Q43"/>
  <c r="Q29"/>
  <c r="Q21"/>
  <c r="Q84"/>
  <c r="Q86"/>
  <c r="Q88"/>
  <c r="Q90"/>
  <c r="Q92"/>
  <c r="S51"/>
  <c r="S18"/>
  <c r="S13"/>
  <c r="R92"/>
  <c r="S92" s="1"/>
  <c r="R90"/>
  <c r="S90" s="1"/>
  <c r="R88"/>
  <c r="S88" s="1"/>
  <c r="R86"/>
  <c r="S86" s="1"/>
  <c r="R84"/>
  <c r="S84" s="1"/>
  <c r="S53"/>
  <c r="S20"/>
  <c r="S15"/>
  <c r="S52"/>
  <c r="S14"/>
  <c r="S12"/>
  <c r="R93"/>
  <c r="S93" s="1"/>
  <c r="R91"/>
  <c r="S91" s="1"/>
  <c r="R89"/>
  <c r="S89" s="1"/>
  <c r="R87"/>
  <c r="S87" s="1"/>
  <c r="R85"/>
  <c r="S85" s="1"/>
  <c r="D13" i="24"/>
  <c r="D87"/>
  <c r="G11" i="15"/>
  <c r="D11"/>
  <c r="C14"/>
  <c r="M86" i="5"/>
  <c r="M73"/>
  <c r="M90"/>
  <c r="M91"/>
  <c r="M94"/>
  <c r="M75"/>
  <c r="M92"/>
  <c r="M85"/>
  <c r="F8"/>
  <c r="G28" s="1"/>
  <c r="C85"/>
  <c r="G41"/>
  <c r="G53"/>
  <c r="G13"/>
  <c r="K77" i="24"/>
  <c r="K94"/>
  <c r="K91"/>
  <c r="K79"/>
  <c r="K88"/>
  <c r="K72"/>
  <c r="K80"/>
  <c r="K89"/>
  <c r="K73"/>
  <c r="K90"/>
  <c r="D8"/>
  <c r="E12" s="1"/>
  <c r="E20"/>
  <c r="E47"/>
  <c r="E14"/>
  <c r="K74" i="5"/>
  <c r="K87"/>
  <c r="K75"/>
  <c r="K84"/>
  <c r="K92"/>
  <c r="K76"/>
  <c r="K85"/>
  <c r="K93"/>
  <c r="K77"/>
  <c r="K86"/>
  <c r="M79"/>
  <c r="M88"/>
  <c r="M72"/>
  <c r="M80"/>
  <c r="C72"/>
  <c r="C94"/>
  <c r="C92"/>
  <c r="C76"/>
  <c r="C93"/>
  <c r="C88"/>
  <c r="C45" i="24"/>
  <c r="C28"/>
  <c r="C21"/>
  <c r="E50"/>
  <c r="E31"/>
  <c r="E28"/>
  <c r="E36"/>
  <c r="E51"/>
  <c r="E52"/>
  <c r="E42"/>
  <c r="E32"/>
  <c r="Q10" i="21"/>
  <c r="K19" i="33"/>
  <c r="C18"/>
  <c r="Q33" i="5"/>
  <c r="Q36"/>
  <c r="C30" i="15"/>
  <c r="C32"/>
  <c r="E40"/>
  <c r="G40"/>
  <c r="C50"/>
  <c r="C71"/>
  <c r="C76"/>
  <c r="C79"/>
  <c r="C85"/>
  <c r="C88"/>
  <c r="Q28" i="5"/>
  <c r="Q11"/>
  <c r="R11"/>
  <c r="S11" s="1"/>
  <c r="C7" i="21"/>
  <c r="C72" i="24"/>
  <c r="C91"/>
  <c r="C84"/>
  <c r="C87"/>
  <c r="C86"/>
  <c r="C88"/>
  <c r="C75"/>
  <c r="C81"/>
  <c r="C79"/>
  <c r="C74"/>
  <c r="C85"/>
  <c r="C92"/>
  <c r="C90"/>
  <c r="C77"/>
  <c r="C73"/>
  <c r="C80"/>
  <c r="C78"/>
  <c r="C89"/>
  <c r="C94"/>
  <c r="C93"/>
  <c r="C76"/>
  <c r="I7" i="21"/>
  <c r="U7" s="1"/>
  <c r="Q91" i="5"/>
  <c r="Q87"/>
  <c r="Q80"/>
  <c r="Q76"/>
  <c r="Q72"/>
  <c r="C10" i="33"/>
  <c r="E26" i="24"/>
  <c r="F40" i="5"/>
  <c r="G7" i="33"/>
  <c r="D33" i="24"/>
  <c r="D39"/>
  <c r="C7" i="33"/>
  <c r="R33" i="5"/>
  <c r="S33" s="1"/>
  <c r="R36"/>
  <c r="Q46"/>
  <c r="C35" i="33"/>
  <c r="P35"/>
  <c r="C17" i="21"/>
  <c r="C31"/>
  <c r="E33" i="24"/>
  <c r="E39"/>
  <c r="C40" i="15"/>
  <c r="C90"/>
  <c r="C92"/>
  <c r="C94"/>
  <c r="E10" i="16"/>
  <c r="I10"/>
  <c r="C13"/>
  <c r="C19"/>
  <c r="C28"/>
  <c r="C31"/>
  <c r="C40"/>
  <c r="G39"/>
  <c r="C39" s="1"/>
  <c r="C42"/>
  <c r="C44"/>
  <c r="C51"/>
  <c r="C70"/>
  <c r="C73"/>
  <c r="C80"/>
  <c r="C82"/>
  <c r="C88"/>
  <c r="C90"/>
  <c r="P10" i="33"/>
  <c r="G80" i="24"/>
  <c r="R46" i="5"/>
  <c r="S46" s="1"/>
  <c r="K42" i="33"/>
  <c r="N11"/>
  <c r="N14"/>
  <c r="O18"/>
  <c r="P21"/>
  <c r="O39"/>
  <c r="P40"/>
  <c r="N42"/>
  <c r="O43"/>
  <c r="D18" i="24"/>
  <c r="E18" s="1"/>
  <c r="D22"/>
  <c r="E22" s="1"/>
  <c r="R19" i="5"/>
  <c r="S19" s="1"/>
  <c r="C19"/>
  <c r="R28"/>
  <c r="S28" s="1"/>
  <c r="C28"/>
  <c r="R32"/>
  <c r="S32" s="1"/>
  <c r="C32"/>
  <c r="R41"/>
  <c r="C41"/>
  <c r="R45"/>
  <c r="S45" s="1"/>
  <c r="C45"/>
  <c r="R50"/>
  <c r="S50" s="1"/>
  <c r="C50"/>
  <c r="D11" i="24"/>
  <c r="E11" s="1"/>
  <c r="E13"/>
  <c r="E51" i="5"/>
  <c r="E30"/>
  <c r="E26"/>
  <c r="E52"/>
  <c r="E21"/>
  <c r="E37"/>
  <c r="E45"/>
  <c r="E13"/>
  <c r="E20"/>
  <c r="E46"/>
  <c r="E42"/>
  <c r="E11"/>
  <c r="E27"/>
  <c r="E29"/>
  <c r="E53"/>
  <c r="E33"/>
  <c r="E41"/>
  <c r="D69"/>
  <c r="E8"/>
  <c r="E69" s="1"/>
  <c r="E32"/>
  <c r="E28"/>
  <c r="E36"/>
  <c r="E50"/>
  <c r="E14"/>
  <c r="E19"/>
  <c r="E47"/>
  <c r="E43"/>
  <c r="E15"/>
  <c r="E22"/>
  <c r="E18"/>
  <c r="E44"/>
  <c r="E12"/>
  <c r="E31"/>
  <c r="E39"/>
  <c r="E25"/>
  <c r="N69"/>
  <c r="O18"/>
  <c r="O36"/>
  <c r="O50"/>
  <c r="O46"/>
  <c r="O41"/>
  <c r="O25"/>
  <c r="O45"/>
  <c r="O13"/>
  <c r="O19"/>
  <c r="O28"/>
  <c r="O32"/>
  <c r="O37"/>
  <c r="O47"/>
  <c r="O12"/>
  <c r="O15"/>
  <c r="O51"/>
  <c r="O22"/>
  <c r="O39"/>
  <c r="O52"/>
  <c r="O44"/>
  <c r="O8"/>
  <c r="O69" s="1"/>
  <c r="O14"/>
  <c r="O21"/>
  <c r="O26"/>
  <c r="O30"/>
  <c r="O43"/>
  <c r="O27"/>
  <c r="O29"/>
  <c r="O31"/>
  <c r="O33"/>
  <c r="O42"/>
  <c r="O53"/>
  <c r="E10" i="33"/>
  <c r="O10"/>
  <c r="G84" i="24"/>
  <c r="G72"/>
  <c r="G88"/>
  <c r="O11" i="5"/>
  <c r="C10" i="16"/>
  <c r="C11" i="15"/>
  <c r="O40" i="5"/>
  <c r="R39"/>
  <c r="S39" s="1"/>
  <c r="R44"/>
  <c r="S44" s="1"/>
  <c r="R31"/>
  <c r="S31" s="1"/>
  <c r="G17" i="33"/>
  <c r="N13"/>
  <c r="O36"/>
  <c r="R21" i="5"/>
  <c r="S21" s="1"/>
  <c r="R30"/>
  <c r="S30" s="1"/>
  <c r="R26"/>
  <c r="S26" s="1"/>
  <c r="R43"/>
  <c r="G51"/>
  <c r="G8"/>
  <c r="G50"/>
  <c r="G19"/>
  <c r="G37"/>
  <c r="G45"/>
  <c r="G30"/>
  <c r="G32"/>
  <c r="G36"/>
  <c r="G11"/>
  <c r="G40"/>
  <c r="G25"/>
  <c r="G21"/>
  <c r="G20"/>
  <c r="S72"/>
  <c r="S74"/>
  <c r="S76"/>
  <c r="S78"/>
  <c r="S80"/>
  <c r="S36"/>
  <c r="S43"/>
  <c r="S41"/>
  <c r="R69" l="1"/>
  <c r="S22"/>
  <c r="S27"/>
  <c r="S42"/>
  <c r="S47"/>
  <c r="S25"/>
  <c r="S29"/>
  <c r="S37"/>
  <c r="S8"/>
  <c r="S69" s="1"/>
  <c r="S40"/>
  <c r="E15" i="24"/>
  <c r="E46"/>
  <c r="E19"/>
  <c r="Q74" i="5"/>
  <c r="Q93"/>
  <c r="Q85"/>
  <c r="Q81"/>
  <c r="S79"/>
  <c r="Q77"/>
  <c r="Q75"/>
  <c r="C79"/>
  <c r="C77"/>
  <c r="C89"/>
  <c r="C81"/>
  <c r="C74"/>
  <c r="C75"/>
  <c r="C87"/>
  <c r="C78"/>
  <c r="C86"/>
  <c r="C80"/>
  <c r="C73"/>
  <c r="C90"/>
  <c r="C91"/>
  <c r="C84"/>
  <c r="Q94"/>
  <c r="Q78"/>
  <c r="Q89"/>
  <c r="S81"/>
  <c r="Q79"/>
  <c r="S77"/>
  <c r="S75"/>
  <c r="G39"/>
  <c r="G46"/>
  <c r="G33"/>
  <c r="G42"/>
  <c r="F69"/>
  <c r="G18"/>
  <c r="G43"/>
  <c r="G22"/>
  <c r="G31"/>
  <c r="G47"/>
  <c r="G15"/>
  <c r="G27"/>
  <c r="G26"/>
  <c r="G44"/>
  <c r="G52"/>
  <c r="G14"/>
  <c r="G12"/>
  <c r="G29"/>
  <c r="G86"/>
  <c r="G94"/>
  <c r="G79"/>
  <c r="G80"/>
  <c r="G85"/>
  <c r="G89"/>
  <c r="G84"/>
  <c r="G75"/>
  <c r="G93"/>
  <c r="G91"/>
  <c r="G87"/>
  <c r="G77"/>
  <c r="G74"/>
  <c r="G72"/>
  <c r="G73"/>
  <c r="G81"/>
  <c r="G92"/>
  <c r="G76"/>
  <c r="G88"/>
  <c r="G78"/>
  <c r="G90"/>
  <c r="E25" i="24"/>
  <c r="E27"/>
  <c r="E40"/>
  <c r="E44"/>
  <c r="D69"/>
  <c r="E87" s="1"/>
  <c r="E29"/>
  <c r="E53"/>
  <c r="E8"/>
  <c r="E41"/>
  <c r="E43"/>
  <c r="E21"/>
  <c r="E37"/>
  <c r="E30"/>
  <c r="E45"/>
  <c r="E69"/>
  <c r="C8"/>
  <c r="C69" s="1"/>
  <c r="E74"/>
  <c r="E81"/>
  <c r="E93"/>
  <c r="E80"/>
  <c r="E72"/>
  <c r="E88"/>
  <c r="E79"/>
  <c r="E78"/>
  <c r="E86"/>
  <c r="E89"/>
  <c r="E91"/>
  <c r="E90"/>
  <c r="E73"/>
  <c r="E85"/>
  <c r="E76"/>
  <c r="E92"/>
  <c r="E84"/>
  <c r="E75"/>
  <c r="E94"/>
  <c r="E77"/>
  <c r="O89" i="5"/>
  <c r="O81"/>
  <c r="O80"/>
  <c r="O79"/>
  <c r="O73"/>
  <c r="O72"/>
  <c r="O94"/>
  <c r="O88"/>
  <c r="O92"/>
  <c r="O86"/>
  <c r="O87"/>
  <c r="O84"/>
  <c r="O78"/>
  <c r="O77"/>
  <c r="O76"/>
  <c r="O75"/>
  <c r="O74"/>
  <c r="O93"/>
  <c r="O90"/>
  <c r="O91"/>
  <c r="O85"/>
  <c r="E93"/>
  <c r="E89"/>
  <c r="E85"/>
  <c r="E78"/>
  <c r="E74"/>
  <c r="E94"/>
  <c r="E90"/>
  <c r="E86"/>
  <c r="E81"/>
  <c r="E77"/>
  <c r="E73"/>
  <c r="E91"/>
  <c r="E87"/>
  <c r="E80"/>
  <c r="E76"/>
  <c r="E72"/>
  <c r="E92"/>
  <c r="E88"/>
  <c r="E84"/>
  <c r="E79"/>
  <c r="E75"/>
  <c r="G69"/>
  <c r="C8"/>
  <c r="C69" s="1"/>
</calcChain>
</file>

<file path=xl/sharedStrings.xml><?xml version="1.0" encoding="utf-8"?>
<sst xmlns="http://schemas.openxmlformats.org/spreadsheetml/2006/main" count="605" uniqueCount="149">
  <si>
    <t>Total</t>
  </si>
  <si>
    <t>Cuenta propia</t>
  </si>
  <si>
    <t>Trab. fam. no remu.</t>
  </si>
  <si>
    <t>Hombre</t>
  </si>
  <si>
    <t>Mujer</t>
  </si>
  <si>
    <t>Total Asalariados</t>
  </si>
  <si>
    <t>No.</t>
  </si>
  <si>
    <t>Total Ocupados</t>
  </si>
  <si>
    <t>Asalariados</t>
  </si>
  <si>
    <t xml:space="preserve">No. </t>
  </si>
  <si>
    <t>No Declaran Ingresos</t>
  </si>
  <si>
    <t xml:space="preserve">Total </t>
  </si>
  <si>
    <t>Privado</t>
  </si>
  <si>
    <t>Dominios</t>
  </si>
  <si>
    <t>Nivel Educativo</t>
  </si>
  <si>
    <t>Sexo</t>
  </si>
  <si>
    <t>Rama de Actividad</t>
  </si>
  <si>
    <t>Rama de Actividad (1 dig.)</t>
  </si>
  <si>
    <t>Ocupación a (1 Dig.)</t>
  </si>
  <si>
    <t>Ocupación (1 Dig.)</t>
  </si>
  <si>
    <t>Rango de Edad</t>
  </si>
  <si>
    <t>....... Continuación</t>
  </si>
  <si>
    <t>Rama de Actividad (1 Dig.)</t>
  </si>
  <si>
    <t>Pers. que declaran Ing.</t>
  </si>
  <si>
    <t>Total Pers. Ocupadas</t>
  </si>
  <si>
    <t>Población en Edad de Trabajar (PET)</t>
  </si>
  <si>
    <t>Quintil de Ingreso</t>
  </si>
  <si>
    <t>Población Total</t>
  </si>
  <si>
    <t>TDA</t>
  </si>
  <si>
    <t>MBT</t>
  </si>
  <si>
    <t>Ocupados</t>
  </si>
  <si>
    <t>Desocupados</t>
  </si>
  <si>
    <t>AEP</t>
  </si>
  <si>
    <t>Ingreso Promedio</t>
  </si>
  <si>
    <t xml:space="preserve">Rango de edad </t>
  </si>
  <si>
    <t>Declaran Ingresos</t>
  </si>
  <si>
    <t>Cuenta Propia</t>
  </si>
  <si>
    <t>No Declaran.</t>
  </si>
  <si>
    <t>Media</t>
  </si>
  <si>
    <t>Categorías</t>
  </si>
  <si>
    <t>Población Económicamente Activa (PEA)</t>
  </si>
  <si>
    <t>Ocupación Principal</t>
  </si>
  <si>
    <t>Nivel  Educativo</t>
  </si>
  <si>
    <t>Dominio</t>
  </si>
  <si>
    <t>Trab. Fam. no Remu.</t>
  </si>
  <si>
    <t>Sin Nivel</t>
  </si>
  <si>
    <t>Primaria</t>
  </si>
  <si>
    <t>Secundaria</t>
  </si>
  <si>
    <t>Superior</t>
  </si>
  <si>
    <t>De 10 a 11 años</t>
  </si>
  <si>
    <t>De 12 a 14 años</t>
  </si>
  <si>
    <t>De 15 a 18 años</t>
  </si>
  <si>
    <t>De 19 a 24 años</t>
  </si>
  <si>
    <t>De 25 a 29 años</t>
  </si>
  <si>
    <t>De 30 a 34 años</t>
  </si>
  <si>
    <t>De 35 a 39 años</t>
  </si>
  <si>
    <t>De 40 a 44 años</t>
  </si>
  <si>
    <t>De 45 a 49 años</t>
  </si>
  <si>
    <t>De 50 a 54 años</t>
  </si>
  <si>
    <t>De 55 a 59 años</t>
  </si>
  <si>
    <t>De 60 a 64 años</t>
  </si>
  <si>
    <t xml:space="preserve"> Distrito Central</t>
  </si>
  <si>
    <t xml:space="preserve"> San Pedro Sula</t>
  </si>
  <si>
    <t xml:space="preserve"> Rural</t>
  </si>
  <si>
    <t>No sabe, no responde</t>
  </si>
  <si>
    <t>De 30 a 35 años</t>
  </si>
  <si>
    <t>De 36 a 44 años</t>
  </si>
  <si>
    <t>De 45 a 59 años</t>
  </si>
  <si>
    <t>Terciaria</t>
  </si>
  <si>
    <t>Distrito Central</t>
  </si>
  <si>
    <t>San Pedro Sula</t>
  </si>
  <si>
    <t>Rural</t>
  </si>
  <si>
    <t xml:space="preserve"> Hombre</t>
  </si>
  <si>
    <t>Agricultura, Silvicultura, Caza y Pesca</t>
  </si>
  <si>
    <t>Industria manufacturera</t>
  </si>
  <si>
    <t>Electricidad, gas y agua</t>
  </si>
  <si>
    <t>Estab. finac. seguros, Bienes inmuebles y servicios</t>
  </si>
  <si>
    <t>Transp. almac. y comunicaciones</t>
  </si>
  <si>
    <t>Servicios Comunales, Sociales y Personales</t>
  </si>
  <si>
    <t>No sabe, No responde</t>
  </si>
  <si>
    <t>Directores Gerentes y Administ. Grales.</t>
  </si>
  <si>
    <t xml:space="preserve"> Empleados de Oficina</t>
  </si>
  <si>
    <t>Comerciantes y Vendedores</t>
  </si>
  <si>
    <t>Agricultores, Ganaderos y Trab. Agrop.</t>
  </si>
  <si>
    <t>Conductores de Transporte</t>
  </si>
  <si>
    <t>Trab. Area Grafica, Quim., Alimentos, etc.</t>
  </si>
  <si>
    <t>Operador de Carga y Almacenaje</t>
  </si>
  <si>
    <t xml:space="preserve"> Urbano</t>
  </si>
  <si>
    <t>Urbano</t>
  </si>
  <si>
    <t>Total Nacional</t>
  </si>
  <si>
    <t xml:space="preserve">Total Nacional </t>
  </si>
  <si>
    <t>Explotación de minas y canteras</t>
  </si>
  <si>
    <t>Construcción</t>
  </si>
  <si>
    <t>Profesionales, Técnicos y PEOA</t>
  </si>
  <si>
    <t>Ocupación de los Servicios</t>
  </si>
  <si>
    <t>Trab. Ind. Textil, Albañilería, Mecánica, etc.</t>
  </si>
  <si>
    <t>según dominio,  nivel educativo, rango de edad, sexo, rama de actividad y ocupación</t>
  </si>
  <si>
    <t>AEP= Años de Estudio Promedio</t>
  </si>
  <si>
    <t>TDA= Tasa de Desempleo Abierto</t>
  </si>
  <si>
    <t>MBT= Meses promedio en Busca de Trabajo</t>
  </si>
  <si>
    <t xml:space="preserve">Cuadro No. 3. Personas ocupadas por categoría ocupacional, según dominio, nivel educativo, rango de edad, sexo. </t>
  </si>
  <si>
    <t>Cuadro No. 3. Personas ocupadas por categoría ocupacional, según dominio, nivel educativo, rango de edad, sexo,</t>
  </si>
  <si>
    <t>Cuadro No. 4. Personas ocupadas y que declaran ingresos por categoría ocupacional, según dominio, nivel educativo, rango de edad,</t>
  </si>
  <si>
    <t>sexo, número de salarios mínimos devengados, rama de actividad y ocupación</t>
  </si>
  <si>
    <t>Cuadro No. 5. Ingreso promedio de las personas ocupadas por categoría  ocupacional, según dominio,</t>
  </si>
  <si>
    <t>nivel educativo, rango de edad, sexo, número de salarios mínimos, rama de actividad y ocupación</t>
  </si>
  <si>
    <t>rangos de edad, sexo, número de salarios mínimos devengados, rama de actividad y ocupación</t>
  </si>
  <si>
    <t>Cuadro No. 6. Años de estudio promedio de las personas ocupadas por categoría ocupacional, según dominio, nivel educativo,</t>
  </si>
  <si>
    <t>Comercio por Mayor/Menor, Hoteles / restaurantes</t>
  </si>
  <si>
    <t xml:space="preserve">número de salarios mínimos, rama de actividad y ocupación </t>
  </si>
  <si>
    <t>Comercio por Mayor / menor, Hoteles / restaurantes</t>
  </si>
  <si>
    <t xml:space="preserve">No sabe, No responde </t>
  </si>
  <si>
    <t>Ocupación Principal, Lps/Mes/Persona</t>
  </si>
  <si>
    <t>% 1/</t>
  </si>
  <si>
    <t>1/ Porcentaje por columna</t>
  </si>
  <si>
    <t>2/ El nivel educativo incluye la población menor de cinco años</t>
  </si>
  <si>
    <t>1/ Porcentaje por columnas</t>
  </si>
  <si>
    <t>2/ Porcentaje  por filas</t>
  </si>
  <si>
    <t xml:space="preserve"> Resto urbano</t>
  </si>
  <si>
    <t>Empleados de Oficina</t>
  </si>
  <si>
    <t>Resto urbano</t>
  </si>
  <si>
    <t>De 60 años y más</t>
  </si>
  <si>
    <t>Busca trabajo por primera vez</t>
  </si>
  <si>
    <t>De 65 años y más</t>
  </si>
  <si>
    <t>Tasa de Participación (TP)</t>
  </si>
  <si>
    <t>3/ No. de salarios mínimos (personas que declaran ingresos) y trabajan 36 Hrs. o mas</t>
  </si>
  <si>
    <t>Menos de un salario</t>
  </si>
  <si>
    <t>De 1 a 2 salarios</t>
  </si>
  <si>
    <t>De 2 a 3 salarios</t>
  </si>
  <si>
    <t>De 3 a 4 salarios</t>
  </si>
  <si>
    <t>De 4 salarios y más</t>
  </si>
  <si>
    <t>3/ No. de salarios mínimos (personas que declaran ingresos) y trabajan 36 Hrs. o mas en la ocupación principal</t>
  </si>
  <si>
    <t>Total Nacional 2/</t>
  </si>
  <si>
    <t>No. de Salarios Mínimos 3/</t>
  </si>
  <si>
    <t>No. de Salarios Mínimos 1/</t>
  </si>
  <si>
    <t>1/ No. de salarios mínimos (personas que declaran ingresos) y trabajan 36 Hrs. o mas</t>
  </si>
  <si>
    <t>Menos de 1 salario y trab &lt;36 horas</t>
  </si>
  <si>
    <t>Menos de 1 salario y trab &gt;=36 horas</t>
  </si>
  <si>
    <t>Menos de 1 salario y no decl. horas</t>
  </si>
  <si>
    <t>No declaran ingresos</t>
  </si>
  <si>
    <t>según dominio, quintil del ingreso de hogar, nivel educativo y rango de edad</t>
  </si>
  <si>
    <t>Público</t>
  </si>
  <si>
    <t>Doméstico</t>
  </si>
  <si>
    <t xml:space="preserve">Cuadro No. 1. Población en Edad de Trabajar (PET), Población Económicamente Activa (PEA) y Tasa de Participación (TP) </t>
  </si>
  <si>
    <t>Nivel educativo 2/</t>
  </si>
  <si>
    <t>El salario mínimo en el área urbana es Lps. 5,500 y en la área rural es Lps. 4,055 (Promedio de salarios mínimos por rama)</t>
  </si>
  <si>
    <t>Cuadro No. 2. Tasa de Desempleo Abierto (TDA), Población en Edad de Trabajar (PET) y Población Económicamente Activa (PEA),</t>
  </si>
  <si>
    <t>Cuadro No. 5. Ingreso promedio de las personas ocupadas que declaran Ingreso por categoría  ocupacional, según dominio,</t>
  </si>
  <si>
    <t>Fuente: Instituto Nacional de Estadística (INE). XL Encuesta Permanente de Hogares de Propósitos Múltiples, Septiembre 2010.</t>
  </si>
</sst>
</file>

<file path=xl/styles.xml><?xml version="1.0" encoding="utf-8"?>
<styleSheet xmlns="http://schemas.openxmlformats.org/spreadsheetml/2006/main">
  <numFmts count="10">
    <numFmt numFmtId="164" formatCode="_-* #,##0_-;\-* #,##0_-;_-* &quot;-&quot;_-;_-@_-"/>
    <numFmt numFmtId="165" formatCode="_-* #,##0.00_-;\-* #,##0.00_-;_-* &quot;-&quot;??_-;_-@_-"/>
    <numFmt numFmtId="166" formatCode="_(* #,##0.00_);_(* \(#,##0.00\);_(* &quot;-&quot;??_);_(@_)"/>
    <numFmt numFmtId="167" formatCode="_-* #,##0.0_-;\-* #,##0.0_-;_-* &quot;-&quot;??_-;_-@_-"/>
    <numFmt numFmtId="168" formatCode="_-* #,##0_-;\-* #,##0_-;_-* &quot;-&quot;??_-;_-@_-"/>
    <numFmt numFmtId="169" formatCode="_-* #,##0.0_-;\-* #,##0.0_-;_-* &quot;-&quot;?_-;_-@_-"/>
    <numFmt numFmtId="170" formatCode="0.0"/>
    <numFmt numFmtId="171" formatCode="_-* #,##0_-;\-* #,##0_-;_-* &quot;-&quot;?_-;_-@_-"/>
    <numFmt numFmtId="172" formatCode="_-[$€]* #,##0.00_-;\-[$€]* #,##0.00_-;_-[$€]* &quot;-&quot;??_-;_-@_-"/>
    <numFmt numFmtId="173" formatCode="###0"/>
  </numFmts>
  <fonts count="16">
    <font>
      <sz val="8"/>
      <name val="Arial"/>
    </font>
    <font>
      <sz val="11"/>
      <color theme="1"/>
      <name val="Calibri"/>
      <family val="2"/>
      <scheme val="minor"/>
    </font>
    <font>
      <sz val="8"/>
      <name val="Arial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 val="singleAccounting"/>
      <sz val="8"/>
      <name val="Arial"/>
      <family val="2"/>
    </font>
    <font>
      <b/>
      <u/>
      <sz val="8"/>
      <name val="Arial"/>
      <family val="2"/>
    </font>
    <font>
      <sz val="10"/>
      <name val="Arial"/>
      <family val="2"/>
    </font>
    <font>
      <sz val="8"/>
      <color indexed="23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name val="Arial"/>
    </font>
    <font>
      <sz val="10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2">
    <xf numFmtId="0" fontId="0" fillId="0" borderId="0"/>
    <xf numFmtId="172" fontId="2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12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3" fillId="0" borderId="0"/>
    <xf numFmtId="0" fontId="13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4" fillId="0" borderId="0"/>
  </cellStyleXfs>
  <cellXfs count="272">
    <xf numFmtId="0" fontId="0" fillId="0" borderId="0" xfId="0"/>
    <xf numFmtId="168" fontId="0" fillId="0" borderId="0" xfId="17" applyNumberFormat="1" applyFont="1"/>
    <xf numFmtId="0" fontId="4" fillId="0" borderId="0" xfId="0" applyFont="1" applyFill="1" applyBorder="1" applyAlignment="1">
      <alignment horizontal="left" indent="1"/>
    </xf>
    <xf numFmtId="0" fontId="3" fillId="0" borderId="0" xfId="0" applyFont="1" applyAlignment="1">
      <alignment horizontal="center"/>
    </xf>
    <xf numFmtId="168" fontId="3" fillId="0" borderId="0" xfId="17" applyNumberFormat="1" applyFont="1" applyBorder="1"/>
    <xf numFmtId="0" fontId="4" fillId="0" borderId="0" xfId="0" applyFont="1"/>
    <xf numFmtId="168" fontId="3" fillId="0" borderId="0" xfId="17" applyNumberFormat="1" applyFont="1" applyBorder="1" applyAlignment="1">
      <alignment horizontal="center"/>
    </xf>
    <xf numFmtId="168" fontId="3" fillId="0" borderId="0" xfId="17" applyNumberFormat="1" applyFont="1" applyBorder="1" applyAlignment="1">
      <alignment horizontal="center" vertical="center" wrapText="1"/>
    </xf>
    <xf numFmtId="168" fontId="0" fillId="0" borderId="0" xfId="17" applyNumberFormat="1" applyFont="1" applyFill="1"/>
    <xf numFmtId="168" fontId="0" fillId="0" borderId="0" xfId="0" applyNumberFormat="1"/>
    <xf numFmtId="168" fontId="0" fillId="0" borderId="0" xfId="17" applyNumberFormat="1" applyFont="1" applyBorder="1" applyAlignment="1">
      <alignment horizontal="left" indent="1"/>
    </xf>
    <xf numFmtId="167" fontId="0" fillId="0" borderId="1" xfId="17" applyNumberFormat="1" applyFont="1" applyBorder="1"/>
    <xf numFmtId="0" fontId="3" fillId="0" borderId="0" xfId="96" applyFont="1" applyAlignment="1">
      <alignment horizontal="center"/>
    </xf>
    <xf numFmtId="0" fontId="6" fillId="0" borderId="0" xfId="96" applyFont="1" applyAlignment="1">
      <alignment horizontal="center"/>
    </xf>
    <xf numFmtId="0" fontId="4" fillId="0" borderId="0" xfId="96" applyFont="1" applyFill="1" applyBorder="1" applyAlignment="1">
      <alignment horizontal="left" indent="1"/>
    </xf>
    <xf numFmtId="167" fontId="3" fillId="0" borderId="1" xfId="17" applyNumberFormat="1" applyFont="1" applyBorder="1" applyAlignment="1">
      <alignment horizontal="center" vertical="center" wrapText="1"/>
    </xf>
    <xf numFmtId="0" fontId="3" fillId="0" borderId="0" xfId="96" applyFont="1" applyBorder="1"/>
    <xf numFmtId="0" fontId="3" fillId="0" borderId="0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indent="1"/>
    </xf>
    <xf numFmtId="169" fontId="0" fillId="0" borderId="0" xfId="0" applyNumberFormat="1"/>
    <xf numFmtId="169" fontId="0" fillId="0" borderId="1" xfId="17" applyNumberFormat="1" applyFont="1" applyBorder="1"/>
    <xf numFmtId="169" fontId="0" fillId="0" borderId="0" xfId="17" applyNumberFormat="1" applyFont="1" applyBorder="1"/>
    <xf numFmtId="168" fontId="3" fillId="0" borderId="0" xfId="17" applyNumberFormat="1" applyFont="1" applyFill="1" applyBorder="1"/>
    <xf numFmtId="0" fontId="0" fillId="0" borderId="0" xfId="0" applyFill="1"/>
    <xf numFmtId="169" fontId="3" fillId="0" borderId="0" xfId="17" applyNumberFormat="1" applyFont="1" applyFill="1" applyBorder="1"/>
    <xf numFmtId="0" fontId="3" fillId="0" borderId="0" xfId="0" applyFont="1" applyFill="1" applyBorder="1"/>
    <xf numFmtId="168" fontId="0" fillId="0" borderId="0" xfId="17" applyNumberFormat="1" applyFont="1" applyFill="1" applyBorder="1"/>
    <xf numFmtId="169" fontId="3" fillId="0" borderId="0" xfId="17" applyNumberFormat="1" applyFont="1" applyFill="1" applyBorder="1" applyAlignment="1">
      <alignment horizontal="center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0" xfId="71" applyNumberFormat="1" applyFont="1" applyFill="1" applyBorder="1"/>
    <xf numFmtId="0" fontId="4" fillId="0" borderId="0" xfId="93" applyFont="1" applyFill="1" applyBorder="1" applyAlignment="1">
      <alignment horizontal="left" indent="1"/>
    </xf>
    <xf numFmtId="168" fontId="3" fillId="0" borderId="0" xfId="17" applyNumberFormat="1" applyFont="1" applyBorder="1" applyAlignment="1">
      <alignment horizontal="left" vertical="justify"/>
    </xf>
    <xf numFmtId="169" fontId="0" fillId="0" borderId="0" xfId="17" applyNumberFormat="1" applyFont="1" applyFill="1" applyBorder="1"/>
    <xf numFmtId="167" fontId="0" fillId="0" borderId="0" xfId="17" applyNumberFormat="1" applyFont="1" applyFill="1" applyBorder="1"/>
    <xf numFmtId="170" fontId="3" fillId="0" borderId="0" xfId="96" applyNumberFormat="1" applyFont="1" applyBorder="1"/>
    <xf numFmtId="170" fontId="3" fillId="0" borderId="0" xfId="0" applyNumberFormat="1" applyFont="1" applyBorder="1" applyAlignment="1">
      <alignment horizontal="left" indent="1"/>
    </xf>
    <xf numFmtId="170" fontId="5" fillId="0" borderId="0" xfId="71" applyNumberFormat="1" applyFont="1" applyBorder="1" applyAlignment="1">
      <alignment horizontal="left" indent="2"/>
    </xf>
    <xf numFmtId="170" fontId="5" fillId="0" borderId="0" xfId="71" applyNumberFormat="1" applyFont="1" applyBorder="1" applyAlignment="1">
      <alignment horizontal="left" indent="3"/>
    </xf>
    <xf numFmtId="170" fontId="4" fillId="0" borderId="0" xfId="96" applyNumberFormat="1" applyFont="1" applyFill="1" applyBorder="1" applyAlignment="1">
      <alignment horizontal="left" indent="1"/>
    </xf>
    <xf numFmtId="170" fontId="3" fillId="0" borderId="0" xfId="96" applyNumberFormat="1" applyFont="1" applyAlignment="1">
      <alignment horizontal="center"/>
    </xf>
    <xf numFmtId="170" fontId="3" fillId="0" borderId="1" xfId="17" applyNumberFormat="1" applyFont="1" applyBorder="1" applyAlignment="1">
      <alignment horizontal="center" vertical="center" wrapText="1"/>
    </xf>
    <xf numFmtId="170" fontId="3" fillId="0" borderId="2" xfId="17" applyNumberFormat="1" applyFont="1" applyBorder="1" applyAlignment="1">
      <alignment horizontal="center"/>
    </xf>
    <xf numFmtId="170" fontId="3" fillId="0" borderId="1" xfId="17" applyNumberFormat="1" applyFont="1" applyBorder="1" applyAlignment="1">
      <alignment horizontal="center"/>
    </xf>
    <xf numFmtId="170" fontId="3" fillId="0" borderId="0" xfId="17" applyNumberFormat="1" applyFont="1" applyBorder="1"/>
    <xf numFmtId="170" fontId="3" fillId="0" borderId="0" xfId="17" applyNumberFormat="1" applyFont="1" applyBorder="1" applyAlignment="1">
      <alignment horizontal="left" indent="1"/>
    </xf>
    <xf numFmtId="170" fontId="0" fillId="0" borderId="0" xfId="17" applyNumberFormat="1" applyFont="1" applyBorder="1" applyAlignment="1">
      <alignment horizontal="left" indent="2"/>
    </xf>
    <xf numFmtId="169" fontId="0" fillId="0" borderId="0" xfId="0" applyNumberFormat="1" applyFill="1"/>
    <xf numFmtId="169" fontId="0" fillId="0" borderId="0" xfId="17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169" fontId="3" fillId="0" borderId="2" xfId="0" applyNumberFormat="1" applyFont="1" applyFill="1" applyBorder="1" applyAlignment="1">
      <alignment horizontal="center" vertical="center" wrapText="1"/>
    </xf>
    <xf numFmtId="168" fontId="0" fillId="0" borderId="1" xfId="17" applyNumberFormat="1" applyFont="1" applyFill="1" applyBorder="1"/>
    <xf numFmtId="0" fontId="3" fillId="0" borderId="0" xfId="0" applyFont="1" applyFill="1" applyBorder="1" applyAlignment="1"/>
    <xf numFmtId="0" fontId="3" fillId="0" borderId="0" xfId="0" applyFont="1" applyFill="1"/>
    <xf numFmtId="170" fontId="0" fillId="0" borderId="0" xfId="0" applyNumberFormat="1" applyFill="1" applyBorder="1"/>
    <xf numFmtId="0" fontId="3" fillId="0" borderId="0" xfId="0" applyFont="1" applyFill="1" applyBorder="1" applyAlignment="1">
      <alignment horizontal="left" indent="1"/>
    </xf>
    <xf numFmtId="168" fontId="0" fillId="0" borderId="0" xfId="17" applyNumberFormat="1" applyFont="1" applyFill="1" applyBorder="1" applyAlignment="1">
      <alignment horizontal="left" indent="2"/>
    </xf>
    <xf numFmtId="168" fontId="0" fillId="0" borderId="0" xfId="17" applyNumberFormat="1" applyFont="1" applyFill="1" applyBorder="1" applyAlignment="1">
      <alignment horizontal="left" indent="1"/>
    </xf>
    <xf numFmtId="169" fontId="0" fillId="0" borderId="0" xfId="17" applyNumberFormat="1" applyFont="1" applyFill="1" applyBorder="1" applyAlignment="1">
      <alignment horizontal="center"/>
    </xf>
    <xf numFmtId="168" fontId="0" fillId="0" borderId="0" xfId="17" applyNumberFormat="1" applyFont="1" applyFill="1" applyBorder="1" applyAlignment="1">
      <alignment horizontal="left" indent="3"/>
    </xf>
    <xf numFmtId="0" fontId="0" fillId="0" borderId="0" xfId="0" applyFill="1" applyBorder="1"/>
    <xf numFmtId="168" fontId="5" fillId="0" borderId="0" xfId="71" applyNumberFormat="1" applyFont="1" applyFill="1" applyBorder="1" applyAlignment="1">
      <alignment horizontal="left" indent="2"/>
    </xf>
    <xf numFmtId="168" fontId="5" fillId="0" borderId="0" xfId="71" applyNumberFormat="1" applyFont="1" applyFill="1" applyBorder="1" applyAlignment="1">
      <alignment horizontal="left" indent="3"/>
    </xf>
    <xf numFmtId="0" fontId="3" fillId="0" borderId="1" xfId="0" applyFont="1" applyFill="1" applyBorder="1" applyAlignment="1">
      <alignment horizontal="center" vertical="center" wrapText="1"/>
    </xf>
    <xf numFmtId="168" fontId="3" fillId="0" borderId="1" xfId="17" applyNumberFormat="1" applyFont="1" applyFill="1" applyBorder="1"/>
    <xf numFmtId="169" fontId="3" fillId="0" borderId="1" xfId="17" applyNumberFormat="1" applyFont="1" applyFill="1" applyBorder="1"/>
    <xf numFmtId="169" fontId="5" fillId="0" borderId="1" xfId="17" applyNumberFormat="1" applyFont="1" applyFill="1" applyBorder="1"/>
    <xf numFmtId="169" fontId="3" fillId="0" borderId="1" xfId="17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 wrapText="1" indent="1"/>
    </xf>
    <xf numFmtId="169" fontId="0" fillId="0" borderId="0" xfId="0" applyNumberFormat="1" applyFill="1" applyBorder="1"/>
    <xf numFmtId="167" fontId="3" fillId="0" borderId="0" xfId="17" applyNumberFormat="1" applyFont="1" applyFill="1" applyBorder="1"/>
    <xf numFmtId="0" fontId="3" fillId="0" borderId="0" xfId="0" applyFont="1" applyBorder="1" applyAlignment="1">
      <alignment vertical="center" wrapText="1"/>
    </xf>
    <xf numFmtId="168" fontId="5" fillId="0" borderId="0" xfId="17" applyNumberFormat="1" applyFont="1" applyFill="1" applyBorder="1"/>
    <xf numFmtId="167" fontId="5" fillId="0" borderId="0" xfId="17" applyNumberFormat="1" applyFont="1" applyFill="1" applyBorder="1"/>
    <xf numFmtId="0" fontId="2" fillId="0" borderId="0" xfId="93" applyFill="1"/>
    <xf numFmtId="0" fontId="3" fillId="0" borderId="0" xfId="93" applyFont="1" applyFill="1"/>
    <xf numFmtId="169" fontId="2" fillId="0" borderId="0" xfId="93" applyNumberFormat="1" applyFill="1"/>
    <xf numFmtId="168" fontId="3" fillId="0" borderId="0" xfId="76" applyNumberFormat="1" applyFont="1" applyFill="1" applyBorder="1"/>
    <xf numFmtId="168" fontId="2" fillId="0" borderId="0" xfId="71" applyNumberFormat="1" applyFill="1"/>
    <xf numFmtId="169" fontId="2" fillId="0" borderId="0" xfId="71" applyNumberFormat="1" applyFill="1"/>
    <xf numFmtId="167" fontId="2" fillId="0" borderId="0" xfId="71" applyNumberFormat="1" applyFill="1"/>
    <xf numFmtId="168" fontId="3" fillId="0" borderId="0" xfId="71" applyNumberFormat="1" applyFont="1" applyFill="1" applyAlignment="1">
      <alignment horizontal="center"/>
    </xf>
    <xf numFmtId="167" fontId="2" fillId="0" borderId="0" xfId="93" applyNumberFormat="1" applyFill="1"/>
    <xf numFmtId="0" fontId="3" fillId="0" borderId="0" xfId="93" applyFont="1" applyFill="1" applyAlignment="1">
      <alignment horizontal="center"/>
    </xf>
    <xf numFmtId="168" fontId="3" fillId="0" borderId="0" xfId="0" applyNumberFormat="1" applyFont="1" applyFill="1" applyBorder="1"/>
    <xf numFmtId="168" fontId="3" fillId="0" borderId="2" xfId="17" applyNumberFormat="1" applyFont="1" applyFill="1" applyBorder="1" applyAlignment="1">
      <alignment horizontal="center"/>
    </xf>
    <xf numFmtId="169" fontId="3" fillId="0" borderId="2" xfId="17" applyNumberFormat="1" applyFont="1" applyFill="1" applyBorder="1" applyAlignment="1">
      <alignment horizontal="center"/>
    </xf>
    <xf numFmtId="168" fontId="2" fillId="0" borderId="0" xfId="17" applyNumberFormat="1" applyFill="1" applyBorder="1"/>
    <xf numFmtId="169" fontId="2" fillId="0" borderId="0" xfId="17" applyNumberFormat="1" applyFill="1" applyBorder="1"/>
    <xf numFmtId="168" fontId="0" fillId="0" borderId="0" xfId="0" applyNumberFormat="1" applyFill="1"/>
    <xf numFmtId="171" fontId="3" fillId="0" borderId="0" xfId="0" applyNumberFormat="1" applyFont="1" applyFill="1" applyAlignment="1">
      <alignment horizontal="center"/>
    </xf>
    <xf numFmtId="169" fontId="0" fillId="0" borderId="1" xfId="17" applyNumberFormat="1" applyFont="1" applyFill="1" applyBorder="1"/>
    <xf numFmtId="167" fontId="3" fillId="0" borderId="0" xfId="17" applyNumberFormat="1" applyFont="1" applyFill="1" applyBorder="1" applyAlignment="1">
      <alignment horizontal="right"/>
    </xf>
    <xf numFmtId="168" fontId="3" fillId="0" borderId="0" xfId="17" applyNumberFormat="1" applyFont="1" applyFill="1" applyBorder="1" applyAlignment="1">
      <alignment horizontal="right"/>
    </xf>
    <xf numFmtId="167" fontId="0" fillId="0" borderId="0" xfId="17" applyNumberFormat="1" applyFont="1" applyFill="1" applyBorder="1" applyAlignment="1">
      <alignment horizontal="right"/>
    </xf>
    <xf numFmtId="167" fontId="5" fillId="0" borderId="0" xfId="17" applyNumberFormat="1" applyFont="1" applyFill="1" applyBorder="1" applyAlignment="1">
      <alignment horizontal="right"/>
    </xf>
    <xf numFmtId="168" fontId="5" fillId="0" borderId="0" xfId="17" applyNumberFormat="1" applyFont="1" applyFill="1" applyBorder="1" applyAlignment="1">
      <alignment horizontal="right"/>
    </xf>
    <xf numFmtId="168" fontId="3" fillId="0" borderId="0" xfId="17" applyNumberFormat="1" applyFont="1" applyBorder="1" applyAlignment="1">
      <alignment horizontal="right" vertical="justify"/>
    </xf>
    <xf numFmtId="168" fontId="3" fillId="0" borderId="0" xfId="17" applyNumberFormat="1" applyFont="1" applyBorder="1" applyAlignment="1">
      <alignment horizontal="right"/>
    </xf>
    <xf numFmtId="167" fontId="0" fillId="0" borderId="0" xfId="17" applyNumberFormat="1" applyFont="1" applyFill="1" applyAlignment="1">
      <alignment horizontal="right"/>
    </xf>
    <xf numFmtId="167" fontId="3" fillId="0" borderId="0" xfId="17" applyNumberFormat="1" applyFont="1" applyBorder="1" applyAlignment="1">
      <alignment horizontal="right"/>
    </xf>
    <xf numFmtId="167" fontId="5" fillId="0" borderId="0" xfId="17" applyNumberFormat="1" applyFont="1" applyBorder="1" applyAlignment="1">
      <alignment horizontal="right"/>
    </xf>
    <xf numFmtId="0" fontId="5" fillId="0" borderId="0" xfId="0" applyFont="1" applyFill="1"/>
    <xf numFmtId="169" fontId="5" fillId="0" borderId="0" xfId="17" applyNumberFormat="1" applyFont="1" applyFill="1" applyBorder="1"/>
    <xf numFmtId="167" fontId="0" fillId="0" borderId="0" xfId="17" applyNumberFormat="1" applyFont="1" applyFill="1"/>
    <xf numFmtId="168" fontId="3" fillId="0" borderId="0" xfId="17" applyNumberFormat="1" applyFont="1" applyFill="1" applyBorder="1" applyAlignment="1">
      <alignment horizontal="left" indent="1"/>
    </xf>
    <xf numFmtId="168" fontId="3" fillId="0" borderId="0" xfId="17" applyNumberFormat="1" applyFont="1" applyFill="1"/>
    <xf numFmtId="168" fontId="5" fillId="0" borderId="0" xfId="17" applyNumberFormat="1" applyFont="1" applyFill="1" applyBorder="1" applyAlignment="1">
      <alignment horizontal="left" indent="1"/>
    </xf>
    <xf numFmtId="168" fontId="5" fillId="0" borderId="0" xfId="17" applyNumberFormat="1" applyFont="1" applyFill="1"/>
    <xf numFmtId="167" fontId="5" fillId="0" borderId="0" xfId="17" applyNumberFormat="1" applyFont="1" applyFill="1"/>
    <xf numFmtId="168" fontId="0" fillId="0" borderId="0" xfId="17" applyNumberFormat="1" applyFont="1" applyBorder="1" applyAlignment="1">
      <alignment horizontal="left" indent="2"/>
    </xf>
    <xf numFmtId="167" fontId="3" fillId="0" borderId="0" xfId="17" applyNumberFormat="1" applyFont="1" applyFill="1" applyBorder="1" applyAlignment="1">
      <alignment horizontal="center"/>
    </xf>
    <xf numFmtId="167" fontId="5" fillId="0" borderId="0" xfId="17" applyNumberFormat="1" applyFont="1" applyFill="1" applyBorder="1" applyAlignment="1">
      <alignment horizontal="center"/>
    </xf>
    <xf numFmtId="170" fontId="3" fillId="0" borderId="0" xfId="96" applyNumberFormat="1" applyFont="1" applyBorder="1" applyAlignment="1">
      <alignment horizontal="left" indent="1"/>
    </xf>
    <xf numFmtId="170" fontId="3" fillId="0" borderId="0" xfId="17" applyNumberFormat="1" applyFont="1" applyBorder="1" applyAlignment="1">
      <alignment horizontal="left" vertical="justify"/>
    </xf>
    <xf numFmtId="167" fontId="5" fillId="0" borderId="0" xfId="17" applyNumberFormat="1" applyFont="1"/>
    <xf numFmtId="168" fontId="5" fillId="0" borderId="0" xfId="17" applyNumberFormat="1" applyFont="1" applyFill="1" applyAlignment="1">
      <alignment horizontal="right"/>
    </xf>
    <xf numFmtId="168" fontId="10" fillId="2" borderId="0" xfId="17" applyNumberFormat="1" applyFont="1" applyFill="1" applyBorder="1" applyAlignment="1">
      <alignment horizontal="right"/>
    </xf>
    <xf numFmtId="167" fontId="10" fillId="2" borderId="0" xfId="17" applyNumberFormat="1" applyFont="1" applyFill="1" applyBorder="1" applyAlignment="1">
      <alignment horizontal="right"/>
    </xf>
    <xf numFmtId="167" fontId="3" fillId="3" borderId="0" xfId="17" applyNumberFormat="1" applyFont="1" applyFill="1" applyBorder="1" applyAlignment="1">
      <alignment horizontal="right"/>
    </xf>
    <xf numFmtId="167" fontId="3" fillId="0" borderId="0" xfId="17" applyNumberFormat="1" applyFont="1"/>
    <xf numFmtId="167" fontId="3" fillId="3" borderId="0" xfId="17" applyNumberFormat="1" applyFont="1" applyFill="1"/>
    <xf numFmtId="169" fontId="12" fillId="0" borderId="0" xfId="17" applyNumberFormat="1" applyFont="1" applyFill="1" applyBorder="1"/>
    <xf numFmtId="0" fontId="12" fillId="0" borderId="1" xfId="93" applyFont="1" applyFill="1" applyBorder="1"/>
    <xf numFmtId="168" fontId="12" fillId="0" borderId="1" xfId="93" applyNumberFormat="1" applyFont="1" applyFill="1" applyBorder="1"/>
    <xf numFmtId="169" fontId="12" fillId="0" borderId="1" xfId="93" applyNumberFormat="1" applyFont="1" applyFill="1" applyBorder="1"/>
    <xf numFmtId="168" fontId="12" fillId="0" borderId="0" xfId="17" applyNumberFormat="1" applyFont="1" applyFill="1"/>
    <xf numFmtId="0" fontId="12" fillId="0" borderId="0" xfId="93" applyFont="1" applyFill="1"/>
    <xf numFmtId="169" fontId="12" fillId="0" borderId="0" xfId="71" applyNumberFormat="1" applyFont="1" applyFill="1" applyBorder="1"/>
    <xf numFmtId="168" fontId="12" fillId="0" borderId="0" xfId="71" applyNumberFormat="1" applyFont="1" applyFill="1" applyBorder="1"/>
    <xf numFmtId="167" fontId="12" fillId="0" borderId="0" xfId="71" applyNumberFormat="1" applyFont="1" applyFill="1" applyBorder="1"/>
    <xf numFmtId="168" fontId="12" fillId="0" borderId="0" xfId="71" applyNumberFormat="1" applyFont="1" applyFill="1"/>
    <xf numFmtId="169" fontId="12" fillId="0" borderId="0" xfId="71" applyNumberFormat="1" applyFont="1" applyFill="1"/>
    <xf numFmtId="167" fontId="12" fillId="0" borderId="0" xfId="71" applyNumberFormat="1" applyFont="1" applyFill="1"/>
    <xf numFmtId="169" fontId="12" fillId="0" borderId="0" xfId="93" applyNumberFormat="1" applyFont="1" applyFill="1"/>
    <xf numFmtId="168" fontId="12" fillId="0" borderId="1" xfId="71" applyNumberFormat="1" applyFont="1" applyFill="1" applyBorder="1"/>
    <xf numFmtId="169" fontId="12" fillId="0" borderId="1" xfId="71" applyNumberFormat="1" applyFont="1" applyFill="1" applyBorder="1"/>
    <xf numFmtId="167" fontId="12" fillId="0" borderId="0" xfId="93" applyNumberFormat="1" applyFont="1" applyFill="1"/>
    <xf numFmtId="0" fontId="12" fillId="0" borderId="0" xfId="96" applyFont="1"/>
    <xf numFmtId="0" fontId="12" fillId="0" borderId="1" xfId="96" applyFont="1" applyBorder="1"/>
    <xf numFmtId="168" fontId="12" fillId="0" borderId="0" xfId="17" applyNumberFormat="1" applyFont="1" applyBorder="1"/>
    <xf numFmtId="168" fontId="12" fillId="0" borderId="0" xfId="17" applyNumberFormat="1" applyFont="1"/>
    <xf numFmtId="0" fontId="12" fillId="0" borderId="0" xfId="96" applyFont="1" applyBorder="1"/>
    <xf numFmtId="168" fontId="12" fillId="0" borderId="0" xfId="17" applyNumberFormat="1" applyFont="1" applyBorder="1" applyAlignment="1">
      <alignment horizontal="right"/>
    </xf>
    <xf numFmtId="167" fontId="12" fillId="0" borderId="1" xfId="17" applyNumberFormat="1" applyFont="1" applyBorder="1"/>
    <xf numFmtId="170" fontId="12" fillId="0" borderId="0" xfId="96" applyNumberFormat="1" applyFont="1" applyBorder="1"/>
    <xf numFmtId="167" fontId="12" fillId="0" borderId="0" xfId="17" applyNumberFormat="1" applyFont="1"/>
    <xf numFmtId="170" fontId="12" fillId="0" borderId="0" xfId="17" applyNumberFormat="1" applyFont="1" applyBorder="1" applyAlignment="1">
      <alignment horizontal="left" indent="2"/>
    </xf>
    <xf numFmtId="170" fontId="12" fillId="0" borderId="0" xfId="17" applyNumberFormat="1" applyFont="1" applyBorder="1" applyAlignment="1">
      <alignment horizontal="left" indent="3"/>
    </xf>
    <xf numFmtId="170" fontId="12" fillId="0" borderId="0" xfId="96" applyNumberFormat="1" applyFont="1" applyAlignment="1">
      <alignment horizontal="left" indent="1"/>
    </xf>
    <xf numFmtId="170" fontId="12" fillId="0" borderId="0" xfId="96" applyNumberFormat="1" applyFont="1" applyBorder="1" applyAlignment="1">
      <alignment horizontal="left" indent="1"/>
    </xf>
    <xf numFmtId="170" fontId="12" fillId="0" borderId="0" xfId="96" applyNumberFormat="1" applyFont="1"/>
    <xf numFmtId="167" fontId="12" fillId="0" borderId="0" xfId="17" applyNumberFormat="1" applyFont="1" applyBorder="1" applyAlignment="1">
      <alignment horizontal="right"/>
    </xf>
    <xf numFmtId="0" fontId="3" fillId="0" borderId="0" xfId="0" applyFont="1" applyFill="1" applyAlignment="1">
      <alignment horizontal="center"/>
    </xf>
    <xf numFmtId="169" fontId="3" fillId="0" borderId="0" xfId="0" applyNumberFormat="1" applyFont="1" applyFill="1" applyAlignment="1">
      <alignment horizontal="center"/>
    </xf>
    <xf numFmtId="168" fontId="2" fillId="0" borderId="2" xfId="17" applyNumberFormat="1" applyFill="1" applyBorder="1" applyAlignment="1">
      <alignment horizontal="left" indent="1"/>
    </xf>
    <xf numFmtId="0" fontId="0" fillId="0" borderId="2" xfId="0" applyFill="1" applyBorder="1"/>
    <xf numFmtId="169" fontId="0" fillId="0" borderId="2" xfId="0" applyNumberFormat="1" applyFill="1" applyBorder="1"/>
    <xf numFmtId="167" fontId="5" fillId="0" borderId="2" xfId="17" applyNumberFormat="1" applyFont="1" applyFill="1" applyBorder="1"/>
    <xf numFmtId="168" fontId="3" fillId="0" borderId="0" xfId="69" applyNumberFormat="1" applyFont="1" applyFill="1" applyBorder="1"/>
    <xf numFmtId="168" fontId="13" fillId="0" borderId="0" xfId="69" applyNumberFormat="1" applyFill="1" applyBorder="1"/>
    <xf numFmtId="168" fontId="13" fillId="0" borderId="0" xfId="69" applyNumberFormat="1" applyFont="1" applyFill="1" applyBorder="1" applyAlignment="1">
      <alignment horizontal="left" indent="1"/>
    </xf>
    <xf numFmtId="168" fontId="13" fillId="0" borderId="0" xfId="69" applyNumberFormat="1" applyFont="1" applyFill="1" applyBorder="1" applyAlignment="1">
      <alignment horizontal="left" indent="2"/>
    </xf>
    <xf numFmtId="49" fontId="13" fillId="0" borderId="0" xfId="69" applyNumberFormat="1" applyFill="1" applyBorder="1" applyAlignment="1">
      <alignment horizontal="left" indent="2"/>
    </xf>
    <xf numFmtId="168" fontId="13" fillId="0" borderId="0" xfId="69" applyNumberFormat="1" applyFill="1" applyBorder="1" applyAlignment="1">
      <alignment horizontal="left" indent="1"/>
    </xf>
    <xf numFmtId="167" fontId="3" fillId="0" borderId="2" xfId="70" applyNumberFormat="1" applyFont="1" applyBorder="1" applyAlignment="1">
      <alignment horizontal="center"/>
    </xf>
    <xf numFmtId="169" fontId="3" fillId="0" borderId="2" xfId="70" applyNumberFormat="1" applyFont="1" applyBorder="1" applyAlignment="1">
      <alignment horizontal="center"/>
    </xf>
    <xf numFmtId="169" fontId="3" fillId="0" borderId="2" xfId="70" applyNumberFormat="1" applyFont="1" applyFill="1" applyBorder="1" applyAlignment="1">
      <alignment horizontal="center"/>
    </xf>
    <xf numFmtId="167" fontId="3" fillId="0" borderId="2" xfId="70" applyNumberFormat="1" applyFont="1" applyFill="1" applyBorder="1" applyAlignment="1">
      <alignment horizontal="center"/>
    </xf>
    <xf numFmtId="168" fontId="0" fillId="0" borderId="2" xfId="17" applyNumberFormat="1" applyFont="1" applyFill="1" applyBorder="1" applyAlignment="1">
      <alignment horizontal="left" indent="2"/>
    </xf>
    <xf numFmtId="167" fontId="0" fillId="0" borderId="2" xfId="17" applyNumberFormat="1" applyFont="1" applyFill="1" applyBorder="1"/>
    <xf numFmtId="169" fontId="0" fillId="0" borderId="2" xfId="17" applyNumberFormat="1" applyFont="1" applyFill="1" applyBorder="1"/>
    <xf numFmtId="168" fontId="0" fillId="0" borderId="2" xfId="17" applyNumberFormat="1" applyFont="1" applyFill="1" applyBorder="1"/>
    <xf numFmtId="168" fontId="0" fillId="0" borderId="0" xfId="19" applyNumberFormat="1" applyFont="1" applyFill="1" applyBorder="1" applyAlignment="1">
      <alignment horizontal="left" indent="2"/>
    </xf>
    <xf numFmtId="168" fontId="0" fillId="0" borderId="0" xfId="19" applyNumberFormat="1" applyFont="1" applyFill="1" applyBorder="1" applyAlignment="1">
      <alignment horizontal="left" indent="3"/>
    </xf>
    <xf numFmtId="167" fontId="3" fillId="0" borderId="0" xfId="19" applyNumberFormat="1" applyFont="1" applyFill="1" applyBorder="1"/>
    <xf numFmtId="167" fontId="3" fillId="0" borderId="0" xfId="19" applyNumberFormat="1" applyFont="1" applyFill="1" applyBorder="1" applyAlignment="1">
      <alignment horizontal="left" indent="1"/>
    </xf>
    <xf numFmtId="0" fontId="0" fillId="0" borderId="2" xfId="0" applyBorder="1"/>
    <xf numFmtId="168" fontId="3" fillId="0" borderId="0" xfId="72" applyNumberFormat="1" applyFont="1" applyFill="1" applyBorder="1"/>
    <xf numFmtId="168" fontId="5" fillId="0" borderId="0" xfId="72" applyNumberFormat="1" applyFont="1" applyFill="1" applyBorder="1" applyAlignment="1">
      <alignment horizontal="left" indent="2"/>
    </xf>
    <xf numFmtId="168" fontId="5" fillId="0" borderId="0" xfId="72" applyNumberFormat="1" applyFont="1" applyFill="1" applyBorder="1" applyAlignment="1">
      <alignment horizontal="left" indent="3"/>
    </xf>
    <xf numFmtId="168" fontId="3" fillId="0" borderId="0" xfId="72" applyNumberFormat="1" applyFont="1" applyFill="1" applyBorder="1" applyAlignment="1">
      <alignment horizontal="left"/>
    </xf>
    <xf numFmtId="168" fontId="3" fillId="0" borderId="0" xfId="72" applyNumberFormat="1" applyFont="1" applyFill="1" applyBorder="1" applyAlignment="1">
      <alignment horizontal="left" indent="1"/>
    </xf>
    <xf numFmtId="168" fontId="13" fillId="0" borderId="0" xfId="72" applyNumberFormat="1" applyFont="1" applyFill="1" applyBorder="1" applyAlignment="1">
      <alignment horizontal="left" indent="1"/>
    </xf>
    <xf numFmtId="168" fontId="13" fillId="0" borderId="0" xfId="72" applyNumberFormat="1" applyFont="1" applyFill="1" applyBorder="1" applyAlignment="1">
      <alignment horizontal="left" indent="2"/>
    </xf>
    <xf numFmtId="168" fontId="13" fillId="0" borderId="0" xfId="72" applyNumberFormat="1" applyFill="1" applyBorder="1" applyAlignment="1">
      <alignment horizontal="left" indent="2"/>
    </xf>
    <xf numFmtId="168" fontId="5" fillId="0" borderId="0" xfId="72" applyNumberFormat="1" applyFont="1" applyFill="1" applyBorder="1" applyAlignment="1">
      <alignment horizontal="left" indent="1"/>
    </xf>
    <xf numFmtId="167" fontId="3" fillId="0" borderId="0" xfId="72" applyNumberFormat="1" applyFont="1" applyFill="1" applyBorder="1" applyAlignment="1">
      <alignment horizontal="left" indent="1"/>
    </xf>
    <xf numFmtId="168" fontId="5" fillId="0" borderId="0" xfId="73" applyNumberFormat="1" applyFont="1" applyFill="1" applyBorder="1" applyAlignment="1">
      <alignment horizontal="left" indent="2"/>
    </xf>
    <xf numFmtId="168" fontId="3" fillId="0" borderId="0" xfId="73" applyNumberFormat="1" applyFont="1" applyFill="1" applyBorder="1" applyAlignment="1">
      <alignment horizontal="left" indent="1"/>
    </xf>
    <xf numFmtId="168" fontId="3" fillId="0" borderId="0" xfId="74" applyNumberFormat="1" applyFont="1" applyFill="1" applyBorder="1"/>
    <xf numFmtId="168" fontId="3" fillId="0" borderId="0" xfId="74" applyNumberFormat="1" applyFont="1" applyFill="1" applyBorder="1" applyAlignment="1">
      <alignment horizontal="left"/>
    </xf>
    <xf numFmtId="168" fontId="3" fillId="0" borderId="0" xfId="74" applyNumberFormat="1" applyFont="1" applyFill="1" applyBorder="1" applyAlignment="1">
      <alignment horizontal="left" indent="1"/>
    </xf>
    <xf numFmtId="168" fontId="13" fillId="0" borderId="0" xfId="74" applyNumberFormat="1" applyFont="1" applyFill="1" applyBorder="1" applyAlignment="1">
      <alignment horizontal="left" indent="2"/>
    </xf>
    <xf numFmtId="0" fontId="3" fillId="0" borderId="2" xfId="94" applyFont="1" applyFill="1" applyBorder="1" applyAlignment="1">
      <alignment horizontal="center" vertical="justify"/>
    </xf>
    <xf numFmtId="169" fontId="3" fillId="0" borderId="2" xfId="94" applyNumberFormat="1" applyFont="1" applyFill="1" applyBorder="1" applyAlignment="1">
      <alignment horizontal="center" vertical="justify"/>
    </xf>
    <xf numFmtId="168" fontId="5" fillId="0" borderId="2" xfId="71" applyNumberFormat="1" applyFont="1" applyFill="1" applyBorder="1" applyAlignment="1">
      <alignment horizontal="left" indent="2"/>
    </xf>
    <xf numFmtId="168" fontId="5" fillId="0" borderId="2" xfId="71" applyNumberFormat="1" applyFont="1" applyFill="1" applyBorder="1" applyAlignment="1">
      <alignment horizontal="left" indent="1"/>
    </xf>
    <xf numFmtId="169" fontId="12" fillId="0" borderId="2" xfId="71" applyNumberFormat="1" applyFont="1" applyFill="1" applyBorder="1"/>
    <xf numFmtId="168" fontId="0" fillId="0" borderId="2" xfId="17" applyNumberFormat="1" applyFont="1" applyFill="1" applyBorder="1" applyAlignment="1">
      <alignment horizontal="left" indent="1"/>
    </xf>
    <xf numFmtId="167" fontId="12" fillId="0" borderId="2" xfId="71" applyNumberFormat="1" applyFont="1" applyFill="1" applyBorder="1"/>
    <xf numFmtId="164" fontId="0" fillId="0" borderId="2" xfId="18" applyFont="1" applyFill="1" applyBorder="1" applyAlignment="1">
      <alignment horizontal="right"/>
    </xf>
    <xf numFmtId="0" fontId="12" fillId="0" borderId="2" xfId="96" applyFont="1" applyBorder="1"/>
    <xf numFmtId="170" fontId="5" fillId="0" borderId="2" xfId="96" applyNumberFormat="1" applyFont="1" applyBorder="1"/>
    <xf numFmtId="170" fontId="12" fillId="0" borderId="2" xfId="96" applyNumberFormat="1" applyFont="1" applyBorder="1"/>
    <xf numFmtId="170" fontId="0" fillId="0" borderId="2" xfId="17" applyNumberFormat="1" applyFont="1" applyBorder="1" applyAlignment="1">
      <alignment horizontal="left" indent="2"/>
    </xf>
    <xf numFmtId="168" fontId="12" fillId="0" borderId="2" xfId="17" applyNumberFormat="1" applyFont="1" applyBorder="1" applyAlignment="1">
      <alignment horizontal="left" indent="2"/>
    </xf>
    <xf numFmtId="0" fontId="4" fillId="0" borderId="0" xfId="99" applyFont="1" applyFill="1" applyBorder="1" applyAlignment="1">
      <alignment horizontal="left" indent="1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0" xfId="0" applyNumberFormat="1" applyFont="1" applyFill="1"/>
    <xf numFmtId="168" fontId="10" fillId="0" borderId="0" xfId="17" applyNumberFormat="1" applyFont="1" applyFill="1" applyBorder="1" applyAlignment="1">
      <alignment horizontal="right"/>
    </xf>
    <xf numFmtId="167" fontId="10" fillId="0" borderId="0" xfId="17" applyNumberFormat="1" applyFont="1" applyFill="1" applyBorder="1" applyAlignment="1">
      <alignment horizontal="right"/>
    </xf>
    <xf numFmtId="168" fontId="3" fillId="0" borderId="0" xfId="17" applyNumberFormat="1" applyFont="1" applyFill="1" applyBorder="1" applyAlignment="1">
      <alignment horizontal="right" vertical="justify"/>
    </xf>
    <xf numFmtId="168" fontId="12" fillId="0" borderId="0" xfId="17" applyNumberFormat="1" applyFont="1" applyFill="1" applyBorder="1" applyAlignment="1">
      <alignment horizontal="right"/>
    </xf>
    <xf numFmtId="168" fontId="12" fillId="0" borderId="0" xfId="17" applyNumberFormat="1" applyFont="1" applyFill="1" applyAlignment="1">
      <alignment horizontal="right"/>
    </xf>
    <xf numFmtId="167" fontId="3" fillId="0" borderId="0" xfId="17" applyNumberFormat="1" applyFont="1" applyFill="1"/>
    <xf numFmtId="173" fontId="2" fillId="0" borderId="0" xfId="93" applyNumberFormat="1" applyFill="1"/>
    <xf numFmtId="173" fontId="15" fillId="0" borderId="0" xfId="101" applyNumberFormat="1" applyFont="1" applyBorder="1" applyAlignment="1">
      <alignment horizontal="right" vertical="top"/>
    </xf>
    <xf numFmtId="168" fontId="2" fillId="0" borderId="0" xfId="93" applyNumberFormat="1" applyFill="1"/>
    <xf numFmtId="168" fontId="3" fillId="0" borderId="1" xfId="17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8" fontId="7" fillId="0" borderId="1" xfId="17" applyNumberFormat="1" applyFont="1" applyFill="1" applyBorder="1" applyAlignment="1">
      <alignment horizontal="center"/>
    </xf>
    <xf numFmtId="169" fontId="7" fillId="0" borderId="1" xfId="17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169" fontId="3" fillId="0" borderId="0" xfId="0" applyNumberFormat="1" applyFont="1" applyFill="1" applyAlignment="1">
      <alignment horizontal="center"/>
    </xf>
    <xf numFmtId="167" fontId="7" fillId="0" borderId="1" xfId="70" applyNumberFormat="1" applyFont="1" applyBorder="1" applyAlignment="1">
      <alignment horizontal="center"/>
    </xf>
    <xf numFmtId="167" fontId="7" fillId="0" borderId="0" xfId="7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7" fontId="3" fillId="0" borderId="1" xfId="70" applyNumberFormat="1" applyFont="1" applyBorder="1" applyAlignment="1">
      <alignment horizontal="center" vertical="center"/>
    </xf>
    <xf numFmtId="167" fontId="3" fillId="0" borderId="0" xfId="70" applyNumberFormat="1" applyFont="1" applyBorder="1" applyAlignment="1">
      <alignment horizontal="center" vertical="center"/>
    </xf>
    <xf numFmtId="167" fontId="3" fillId="0" borderId="2" xfId="70" applyNumberFormat="1" applyFont="1" applyBorder="1" applyAlignment="1">
      <alignment horizontal="center" vertical="center"/>
    </xf>
    <xf numFmtId="167" fontId="7" fillId="0" borderId="1" xfId="70" applyNumberFormat="1" applyFont="1" applyFill="1" applyBorder="1" applyAlignment="1">
      <alignment horizontal="center"/>
    </xf>
    <xf numFmtId="0" fontId="0" fillId="0" borderId="1" xfId="0" applyBorder="1"/>
    <xf numFmtId="0" fontId="0" fillId="0" borderId="0" xfId="0"/>
    <xf numFmtId="167" fontId="3" fillId="0" borderId="1" xfId="70" applyNumberFormat="1" applyFont="1" applyFill="1" applyBorder="1" applyAlignment="1">
      <alignment horizontal="center" vertical="center"/>
    </xf>
    <xf numFmtId="167" fontId="3" fillId="0" borderId="0" xfId="70" applyNumberFormat="1" applyFont="1" applyFill="1" applyBorder="1" applyAlignment="1">
      <alignment horizontal="center" vertical="center"/>
    </xf>
    <xf numFmtId="167" fontId="3" fillId="0" borderId="2" xfId="70" applyNumberFormat="1" applyFont="1" applyFill="1" applyBorder="1" applyAlignment="1">
      <alignment horizontal="center" vertical="center"/>
    </xf>
    <xf numFmtId="167" fontId="7" fillId="0" borderId="1" xfId="70" applyNumberFormat="1" applyFont="1" applyBorder="1" applyAlignment="1">
      <alignment horizontal="center" wrapText="1"/>
    </xf>
    <xf numFmtId="167" fontId="3" fillId="0" borderId="3" xfId="70" applyNumberFormat="1" applyFont="1" applyBorder="1" applyAlignment="1">
      <alignment horizontal="center"/>
    </xf>
    <xf numFmtId="0" fontId="3" fillId="0" borderId="2" xfId="93" applyFont="1" applyFill="1" applyBorder="1" applyAlignment="1">
      <alignment horizontal="center"/>
    </xf>
    <xf numFmtId="0" fontId="3" fillId="0" borderId="0" xfId="93" applyFont="1" applyFill="1" applyAlignment="1">
      <alignment horizontal="center"/>
    </xf>
    <xf numFmtId="0" fontId="3" fillId="0" borderId="0" xfId="95" applyFont="1" applyFill="1" applyAlignment="1">
      <alignment horizontal="center"/>
    </xf>
    <xf numFmtId="168" fontId="3" fillId="0" borderId="1" xfId="75" applyNumberFormat="1" applyFont="1" applyFill="1" applyBorder="1" applyAlignment="1">
      <alignment horizontal="center" vertical="center"/>
    </xf>
    <xf numFmtId="168" fontId="3" fillId="0" borderId="0" xfId="75" applyNumberFormat="1" applyFont="1" applyFill="1" applyBorder="1" applyAlignment="1">
      <alignment horizontal="center" vertical="center"/>
    </xf>
    <xf numFmtId="168" fontId="3" fillId="0" borderId="2" xfId="75" applyNumberFormat="1" applyFont="1" applyFill="1" applyBorder="1" applyAlignment="1">
      <alignment horizontal="center" vertical="center"/>
    </xf>
    <xf numFmtId="0" fontId="8" fillId="0" borderId="1" xfId="94" applyFont="1" applyFill="1" applyBorder="1" applyAlignment="1">
      <alignment horizontal="center"/>
    </xf>
    <xf numFmtId="0" fontId="8" fillId="0" borderId="0" xfId="94" applyFont="1" applyFill="1" applyBorder="1" applyAlignment="1">
      <alignment horizontal="center"/>
    </xf>
    <xf numFmtId="168" fontId="7" fillId="0" borderId="0" xfId="75" applyNumberFormat="1" applyFont="1" applyFill="1" applyBorder="1" applyAlignment="1">
      <alignment horizontal="center"/>
    </xf>
    <xf numFmtId="168" fontId="7" fillId="0" borderId="1" xfId="75" applyNumberFormat="1" applyFont="1" applyFill="1" applyBorder="1" applyAlignment="1">
      <alignment horizontal="center" wrapText="1"/>
    </xf>
    <xf numFmtId="168" fontId="7" fillId="0" borderId="0" xfId="75" applyNumberFormat="1" applyFont="1" applyFill="1" applyBorder="1" applyAlignment="1">
      <alignment horizontal="center" wrapText="1"/>
    </xf>
    <xf numFmtId="0" fontId="3" fillId="0" borderId="3" xfId="94" applyFont="1" applyFill="1" applyBorder="1" applyAlignment="1">
      <alignment horizontal="center"/>
    </xf>
    <xf numFmtId="168" fontId="3" fillId="0" borderId="1" xfId="17" applyNumberFormat="1" applyFont="1" applyFill="1" applyBorder="1" applyAlignment="1">
      <alignment horizontal="center" wrapText="1"/>
    </xf>
    <xf numFmtId="169" fontId="3" fillId="0" borderId="1" xfId="17" applyNumberFormat="1" applyFont="1" applyFill="1" applyBorder="1" applyAlignment="1">
      <alignment horizontal="center" wrapText="1"/>
    </xf>
    <xf numFmtId="168" fontId="3" fillId="0" borderId="2" xfId="17" applyNumberFormat="1" applyFont="1" applyFill="1" applyBorder="1" applyAlignment="1">
      <alignment horizontal="center" wrapText="1"/>
    </xf>
    <xf numFmtId="169" fontId="3" fillId="0" borderId="2" xfId="17" applyNumberFormat="1" applyFont="1" applyFill="1" applyBorder="1" applyAlignment="1">
      <alignment horizontal="center" wrapText="1"/>
    </xf>
    <xf numFmtId="168" fontId="7" fillId="0" borderId="0" xfId="17" applyNumberFormat="1" applyFont="1" applyFill="1" applyBorder="1" applyAlignment="1">
      <alignment horizontal="center" vertical="center" wrapText="1"/>
    </xf>
    <xf numFmtId="168" fontId="3" fillId="0" borderId="3" xfId="17" applyNumberFormat="1" applyFont="1" applyFill="1" applyBorder="1" applyAlignment="1">
      <alignment horizontal="center"/>
    </xf>
    <xf numFmtId="169" fontId="3" fillId="0" borderId="3" xfId="17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68" fontId="7" fillId="0" borderId="1" xfId="17" applyNumberFormat="1" applyFont="1" applyFill="1" applyBorder="1" applyAlignment="1">
      <alignment horizontal="center" wrapText="1"/>
    </xf>
    <xf numFmtId="168" fontId="7" fillId="0" borderId="0" xfId="17" applyNumberFormat="1" applyFont="1" applyFill="1" applyBorder="1" applyAlignment="1">
      <alignment horizontal="center" wrapText="1"/>
    </xf>
    <xf numFmtId="168" fontId="3" fillId="0" borderId="0" xfId="17" applyNumberFormat="1" applyFont="1" applyBorder="1" applyAlignment="1">
      <alignment horizontal="center" vertical="center" wrapText="1"/>
    </xf>
    <xf numFmtId="168" fontId="3" fillId="0" borderId="2" xfId="17" applyNumberFormat="1" applyFont="1" applyBorder="1" applyAlignment="1">
      <alignment horizontal="center" vertical="center" wrapText="1"/>
    </xf>
    <xf numFmtId="168" fontId="3" fillId="0" borderId="1" xfId="17" applyNumberFormat="1" applyFont="1" applyBorder="1" applyAlignment="1">
      <alignment horizontal="center" vertical="center" wrapText="1"/>
    </xf>
    <xf numFmtId="168" fontId="3" fillId="0" borderId="3" xfId="17" applyNumberFormat="1" applyFont="1" applyBorder="1" applyAlignment="1">
      <alignment horizontal="center"/>
    </xf>
    <xf numFmtId="0" fontId="3" fillId="0" borderId="0" xfId="97" applyFont="1" applyAlignment="1">
      <alignment horizontal="center"/>
    </xf>
    <xf numFmtId="0" fontId="3" fillId="0" borderId="0" xfId="98" applyFont="1" applyAlignment="1">
      <alignment horizontal="center"/>
    </xf>
    <xf numFmtId="0" fontId="3" fillId="0" borderId="0" xfId="96" applyFont="1" applyBorder="1" applyAlignment="1">
      <alignment horizontal="center" vertical="center" wrapText="1"/>
    </xf>
    <xf numFmtId="170" fontId="3" fillId="0" borderId="1" xfId="17" applyNumberFormat="1" applyFont="1" applyBorder="1" applyAlignment="1">
      <alignment horizontal="center" vertical="center" wrapText="1"/>
    </xf>
    <xf numFmtId="170" fontId="12" fillId="0" borderId="2" xfId="96" applyNumberFormat="1" applyFont="1" applyBorder="1" applyAlignment="1">
      <alignment horizontal="center" vertical="center" wrapText="1"/>
    </xf>
    <xf numFmtId="170" fontId="3" fillId="0" borderId="3" xfId="17" applyNumberFormat="1" applyFont="1" applyBorder="1" applyAlignment="1">
      <alignment horizontal="center"/>
    </xf>
    <xf numFmtId="170" fontId="3" fillId="0" borderId="0" xfId="96" applyNumberFormat="1" applyFont="1" applyAlignment="1">
      <alignment horizontal="center"/>
    </xf>
    <xf numFmtId="0" fontId="3" fillId="0" borderId="0" xfId="96" applyFont="1" applyAlignment="1">
      <alignment horizontal="center"/>
    </xf>
  </cellXfs>
  <cellStyles count="102">
    <cellStyle name="Euro" xfId="1"/>
    <cellStyle name="Euro 10" xfId="2"/>
    <cellStyle name="Euro 11" xfId="3"/>
    <cellStyle name="Euro 12" xfId="4"/>
    <cellStyle name="Euro 13" xfId="5"/>
    <cellStyle name="Euro 14" xfId="6"/>
    <cellStyle name="Euro 15" xfId="7"/>
    <cellStyle name="Euro 16" xfId="8"/>
    <cellStyle name="Euro 2" xfId="9"/>
    <cellStyle name="Euro 3" xfId="10"/>
    <cellStyle name="Euro 4" xfId="11"/>
    <cellStyle name="Euro 5" xfId="12"/>
    <cellStyle name="Euro 6" xfId="13"/>
    <cellStyle name="Euro 7" xfId="14"/>
    <cellStyle name="Euro 8" xfId="15"/>
    <cellStyle name="Euro 9" xfId="16"/>
    <cellStyle name="Millares" xfId="17" builtinId="3"/>
    <cellStyle name="Millares [0]" xfId="18" builtinId="6"/>
    <cellStyle name="Millares 10" xfId="19"/>
    <cellStyle name="Millares 2" xfId="20"/>
    <cellStyle name="Millares 2 10" xfId="21"/>
    <cellStyle name="Millares 2 11" xfId="22"/>
    <cellStyle name="Millares 2 12" xfId="23"/>
    <cellStyle name="Millares 2 13" xfId="24"/>
    <cellStyle name="Millares 2 14" xfId="25"/>
    <cellStyle name="Millares 2 15" xfId="26"/>
    <cellStyle name="Millares 2 16" xfId="27"/>
    <cellStyle name="Millares 2 2" xfId="28"/>
    <cellStyle name="Millares 2 3" xfId="29"/>
    <cellStyle name="Millares 2 4" xfId="30"/>
    <cellStyle name="Millares 2 5" xfId="31"/>
    <cellStyle name="Millares 2 6" xfId="32"/>
    <cellStyle name="Millares 2 7" xfId="33"/>
    <cellStyle name="Millares 2 8" xfId="34"/>
    <cellStyle name="Millares 2 9" xfId="35"/>
    <cellStyle name="Millares 3" xfId="36"/>
    <cellStyle name="Millares 3 10" xfId="37"/>
    <cellStyle name="Millares 3 11" xfId="38"/>
    <cellStyle name="Millares 3 12" xfId="39"/>
    <cellStyle name="Millares 3 13" xfId="40"/>
    <cellStyle name="Millares 3 14" xfId="41"/>
    <cellStyle name="Millares 3 15" xfId="42"/>
    <cellStyle name="Millares 3 16" xfId="43"/>
    <cellStyle name="Millares 3 2" xfId="44"/>
    <cellStyle name="Millares 3 3" xfId="45"/>
    <cellStyle name="Millares 3 4" xfId="46"/>
    <cellStyle name="Millares 3 5" xfId="47"/>
    <cellStyle name="Millares 3 6" xfId="48"/>
    <cellStyle name="Millares 3 7" xfId="49"/>
    <cellStyle name="Millares 3 8" xfId="50"/>
    <cellStyle name="Millares 3 9" xfId="51"/>
    <cellStyle name="Millares 4 10" xfId="52"/>
    <cellStyle name="Millares 4 11" xfId="53"/>
    <cellStyle name="Millares 4 12" xfId="54"/>
    <cellStyle name="Millares 4 13" xfId="55"/>
    <cellStyle name="Millares 4 14" xfId="56"/>
    <cellStyle name="Millares 4 15" xfId="57"/>
    <cellStyle name="Millares 4 16" xfId="58"/>
    <cellStyle name="Millares 4 2" xfId="59"/>
    <cellStyle name="Millares 4 3" xfId="60"/>
    <cellStyle name="Millares 4 4" xfId="61"/>
    <cellStyle name="Millares 4 5" xfId="62"/>
    <cellStyle name="Millares 4 6" xfId="63"/>
    <cellStyle name="Millares 4 7" xfId="64"/>
    <cellStyle name="Millares 4 8" xfId="65"/>
    <cellStyle name="Millares 4 9" xfId="66"/>
    <cellStyle name="Millares 5" xfId="67"/>
    <cellStyle name="Millares 6" xfId="68"/>
    <cellStyle name="Millares 7" xfId="69"/>
    <cellStyle name="Millares 9" xfId="70"/>
    <cellStyle name="Millares_05. Mercado Laboral" xfId="71"/>
    <cellStyle name="Millares_05. Mercado Laboral 12" xfId="72"/>
    <cellStyle name="Millares_05. Mercado Laboral 13" xfId="73"/>
    <cellStyle name="Millares_05. Mercado Laboral 15" xfId="74"/>
    <cellStyle name="Millares_05. Mercado Laboral 16" xfId="75"/>
    <cellStyle name="Millares_cruces de mercado laboral" xfId="76"/>
    <cellStyle name="Normal" xfId="0" builtinId="0"/>
    <cellStyle name="Normal 2" xfId="77"/>
    <cellStyle name="Normal 2 10" xfId="78"/>
    <cellStyle name="Normal 2 11" xfId="79"/>
    <cellStyle name="Normal 2 12" xfId="80"/>
    <cellStyle name="Normal 2 13" xfId="81"/>
    <cellStyle name="Normal 2 14" xfId="82"/>
    <cellStyle name="Normal 2 15" xfId="83"/>
    <cellStyle name="Normal 2 16" xfId="84"/>
    <cellStyle name="Normal 2 2" xfId="85"/>
    <cellStyle name="Normal 2 3" xfId="86"/>
    <cellStyle name="Normal 2 4" xfId="87"/>
    <cellStyle name="Normal 2 5" xfId="88"/>
    <cellStyle name="Normal 2 6" xfId="89"/>
    <cellStyle name="Normal 2 7" xfId="90"/>
    <cellStyle name="Normal 2 8" xfId="91"/>
    <cellStyle name="Normal 2 9" xfId="92"/>
    <cellStyle name="Normal 3" xfId="100"/>
    <cellStyle name="Normal_05. Mercado Laboral" xfId="93"/>
    <cellStyle name="Normal_05. Mercado Laboral 14" xfId="94"/>
    <cellStyle name="Normal_05. Mercado Laboral 8" xfId="95"/>
    <cellStyle name="Normal_Hoja1" xfId="101"/>
    <cellStyle name="Normal_Mercado Laboral" xfId="96"/>
    <cellStyle name="Normal_Mercado Laboral 15" xfId="97"/>
    <cellStyle name="Normal_Mercado Laboral 16" xfId="98"/>
    <cellStyle name="Normal_Mercado Laboral 17" xfId="9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6</xdr:col>
      <xdr:colOff>323850</xdr:colOff>
      <xdr:row>14</xdr:row>
      <xdr:rowOff>57150</xdr:rowOff>
    </xdr:to>
    <xdr:pic>
      <xdr:nvPicPr>
        <xdr:cNvPr id="3" name="2 Imagen" descr="mercado-labora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8.%20Mercado%20Labo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rcLab"/>
    </sheetNames>
    <sheetDataSet>
      <sheetData sheetId="0">
        <row r="7">
          <cell r="C7">
            <v>6401785.5000205608</v>
          </cell>
          <cell r="D7">
            <v>3073237.7703995155</v>
          </cell>
          <cell r="E7">
            <v>3328547.7296240907</v>
          </cell>
          <cell r="F7">
            <v>3466515.1564450446</v>
          </cell>
          <cell r="G7">
            <v>2191748.6782712997</v>
          </cell>
          <cell r="H7">
            <v>1274766.4781734229</v>
          </cell>
        </row>
        <row r="8">
          <cell r="C8">
            <v>837744.45949153136</v>
          </cell>
          <cell r="D8">
            <v>371627.12049912487</v>
          </cell>
          <cell r="E8">
            <v>466117.33899240027</v>
          </cell>
          <cell r="F8">
            <v>469237.29903698957</v>
          </cell>
          <cell r="G8">
            <v>245397.75959735957</v>
          </cell>
          <cell r="H8">
            <v>223839.53943963311</v>
          </cell>
        </row>
        <row r="9">
          <cell r="C9">
            <v>481202.47712146916</v>
          </cell>
          <cell r="D9">
            <v>217390.25931840666</v>
          </cell>
          <cell r="E9">
            <v>263812.2178030737</v>
          </cell>
          <cell r="F9">
            <v>271541.51238327235</v>
          </cell>
          <cell r="G9">
            <v>149782.02724339132</v>
          </cell>
          <cell r="H9">
            <v>121759.48513987781</v>
          </cell>
        </row>
        <row r="10">
          <cell r="C10">
            <v>1663388.8805684263</v>
          </cell>
          <cell r="D10">
            <v>751816.74079520861</v>
          </cell>
          <cell r="E10">
            <v>911572.1397731558</v>
          </cell>
          <cell r="F10">
            <v>886385.07389237999</v>
          </cell>
          <cell r="G10">
            <v>493543.3804783941</v>
          </cell>
          <cell r="H10">
            <v>392841.69341409439</v>
          </cell>
        </row>
        <row r="11">
          <cell r="C11">
            <v>3419449.6828416237</v>
          </cell>
          <cell r="D11">
            <v>1732403.6497863014</v>
          </cell>
          <cell r="E11">
            <v>1687046.0330549045</v>
          </cell>
          <cell r="F11">
            <v>1839351.2711318417</v>
          </cell>
          <cell r="G11">
            <v>1303025.5109518594</v>
          </cell>
          <cell r="H11">
            <v>536325.76017979183</v>
          </cell>
        </row>
        <row r="13">
          <cell r="C13">
            <v>1390252.3092501338</v>
          </cell>
          <cell r="D13">
            <v>691729.65621878917</v>
          </cell>
          <cell r="E13">
            <v>698522.65303122834</v>
          </cell>
          <cell r="F13">
            <v>669834.44925212837</v>
          </cell>
          <cell r="G13">
            <v>496602.99079713901</v>
          </cell>
          <cell r="H13">
            <v>173231.45845500688</v>
          </cell>
        </row>
        <row r="14">
          <cell r="C14">
            <v>1369145.6221250116</v>
          </cell>
          <cell r="D14">
            <v>658594.93073515757</v>
          </cell>
          <cell r="E14">
            <v>710550.69138970843</v>
          </cell>
          <cell r="F14">
            <v>676790.39297911525</v>
          </cell>
          <cell r="G14">
            <v>454988.96280568087</v>
          </cell>
          <cell r="H14">
            <v>221801.43017345853</v>
          </cell>
        </row>
        <row r="15">
          <cell r="C15">
            <v>1309854.4984583943</v>
          </cell>
          <cell r="D15">
            <v>618625.7063438216</v>
          </cell>
          <cell r="E15">
            <v>691228.7921144861</v>
          </cell>
          <cell r="F15">
            <v>700412.5766014813</v>
          </cell>
          <cell r="G15">
            <v>435129.25209334365</v>
          </cell>
          <cell r="H15">
            <v>265283.32450815075</v>
          </cell>
        </row>
        <row r="16">
          <cell r="C16">
            <v>1222539.0346737162</v>
          </cell>
          <cell r="D16">
            <v>581885.03318613477</v>
          </cell>
          <cell r="E16">
            <v>640654.00148753205</v>
          </cell>
          <cell r="F16">
            <v>704809.92672325694</v>
          </cell>
          <cell r="G16">
            <v>413742.23591780534</v>
          </cell>
          <cell r="H16">
            <v>291067.69080544455</v>
          </cell>
        </row>
        <row r="17">
          <cell r="C17">
            <v>1092980.1439483815</v>
          </cell>
          <cell r="D17">
            <v>514084.65495377651</v>
          </cell>
          <cell r="E17">
            <v>578895.48899460142</v>
          </cell>
          <cell r="F17">
            <v>708514.76541039185</v>
          </cell>
          <cell r="G17">
            <v>386763.29905979673</v>
          </cell>
          <cell r="H17">
            <v>321751.46635060082</v>
          </cell>
        </row>
        <row r="18">
          <cell r="C18">
            <v>17013.891566917879</v>
          </cell>
          <cell r="D18">
            <v>8317.7889611271567</v>
          </cell>
          <cell r="E18">
            <v>8696.1026057907457</v>
          </cell>
          <cell r="F18">
            <v>6153.0454778595731</v>
          </cell>
          <cell r="G18">
            <v>4521.93759712474</v>
          </cell>
          <cell r="H18">
            <v>1631.1078807348324</v>
          </cell>
        </row>
        <row r="20">
          <cell r="C20">
            <v>762715.17811616312</v>
          </cell>
          <cell r="D20">
            <v>359962.41943066969</v>
          </cell>
          <cell r="E20">
            <v>402752.75868552178</v>
          </cell>
          <cell r="F20">
            <v>424685.18555887253</v>
          </cell>
          <cell r="G20">
            <v>291297.61596602888</v>
          </cell>
          <cell r="H20">
            <v>133387.56959285683</v>
          </cell>
        </row>
        <row r="21">
          <cell r="C21">
            <v>3560849.1849196465</v>
          </cell>
          <cell r="D21">
            <v>1788657.7529991101</v>
          </cell>
          <cell r="E21">
            <v>1772191.431920171</v>
          </cell>
          <cell r="F21">
            <v>1898797.5717902149</v>
          </cell>
          <cell r="G21">
            <v>1289997.6448216874</v>
          </cell>
          <cell r="H21">
            <v>608799.92696831794</v>
          </cell>
        </row>
        <row r="22">
          <cell r="C22">
            <v>1663947.9446641689</v>
          </cell>
          <cell r="D22">
            <v>731304.94432485499</v>
          </cell>
          <cell r="E22">
            <v>932643.00033906801</v>
          </cell>
          <cell r="F22">
            <v>856732.45252955239</v>
          </cell>
          <cell r="G22">
            <v>462542.71191024344</v>
          </cell>
          <cell r="H22">
            <v>394189.74061932001</v>
          </cell>
        </row>
        <row r="23">
          <cell r="C23">
            <v>394483.33850563387</v>
          </cell>
          <cell r="D23">
            <v>180034.08467304436</v>
          </cell>
          <cell r="E23">
            <v>214449.25383258596</v>
          </cell>
          <cell r="F23">
            <v>270817.2245453755</v>
          </cell>
          <cell r="G23">
            <v>136376.1933077779</v>
          </cell>
          <cell r="H23">
            <v>134441.03123759956</v>
          </cell>
        </row>
        <row r="24">
          <cell r="C24">
            <v>19789.853817658426</v>
          </cell>
          <cell r="D24">
            <v>13278.56897143168</v>
          </cell>
          <cell r="E24">
            <v>6511.2848462267584</v>
          </cell>
          <cell r="F24">
            <v>15482.722020519455</v>
          </cell>
          <cell r="G24">
            <v>11534.512265249521</v>
          </cell>
          <cell r="H24">
            <v>3948.2097552699452</v>
          </cell>
        </row>
        <row r="26">
          <cell r="C26">
            <v>451276.51466944721</v>
          </cell>
          <cell r="D26">
            <v>231692.39122085809</v>
          </cell>
          <cell r="E26">
            <v>219584.12344860946</v>
          </cell>
          <cell r="F26">
            <v>30106.84599775157</v>
          </cell>
          <cell r="G26">
            <v>22112.243277188263</v>
          </cell>
          <cell r="H26">
            <v>7994.6027205633291</v>
          </cell>
        </row>
        <row r="27">
          <cell r="C27">
            <v>650981.02461212536</v>
          </cell>
          <cell r="D27">
            <v>336403.5120878772</v>
          </cell>
          <cell r="E27">
            <v>314577.51252427715</v>
          </cell>
          <cell r="F27">
            <v>138397.63447779685</v>
          </cell>
          <cell r="G27">
            <v>107210.18604177872</v>
          </cell>
          <cell r="H27">
            <v>31187.448436017792</v>
          </cell>
        </row>
        <row r="28">
          <cell r="C28">
            <v>850235.21928768768</v>
          </cell>
          <cell r="D28">
            <v>438481.66306237539</v>
          </cell>
          <cell r="E28">
            <v>411753.5562253127</v>
          </cell>
          <cell r="F28">
            <v>330477.2595500754</v>
          </cell>
          <cell r="G28">
            <v>247167.49822958975</v>
          </cell>
          <cell r="H28">
            <v>83309.76132049266</v>
          </cell>
        </row>
        <row r="29">
          <cell r="C29">
            <v>974293.71310326061</v>
          </cell>
          <cell r="D29">
            <v>494369.47843360831</v>
          </cell>
          <cell r="E29">
            <v>479924.23466963618</v>
          </cell>
          <cell r="F29">
            <v>601516.54348259373</v>
          </cell>
          <cell r="G29">
            <v>403491.52887783846</v>
          </cell>
          <cell r="H29">
            <v>198025.0146047702</v>
          </cell>
        </row>
        <row r="30">
          <cell r="C30">
            <v>572606.98700595577</v>
          </cell>
          <cell r="D30">
            <v>273263.86366619624</v>
          </cell>
          <cell r="E30">
            <v>299343.12333977636</v>
          </cell>
          <cell r="F30">
            <v>406981.07898405025</v>
          </cell>
          <cell r="G30">
            <v>249163.81432651353</v>
          </cell>
          <cell r="H30">
            <v>157817.26465755413</v>
          </cell>
        </row>
        <row r="31">
          <cell r="C31">
            <v>484430.95194118709</v>
          </cell>
          <cell r="D31">
            <v>211496.57731954326</v>
          </cell>
          <cell r="E31">
            <v>272934.37462166825</v>
          </cell>
          <cell r="F31">
            <v>365505.9503918913</v>
          </cell>
          <cell r="G31">
            <v>204613.26472547473</v>
          </cell>
          <cell r="H31">
            <v>160892.68566642952</v>
          </cell>
        </row>
        <row r="32">
          <cell r="C32">
            <v>425265.75308225263</v>
          </cell>
          <cell r="D32">
            <v>185499.26191833429</v>
          </cell>
          <cell r="E32">
            <v>239766.49116393697</v>
          </cell>
          <cell r="F32">
            <v>322218.39996246755</v>
          </cell>
          <cell r="G32">
            <v>181532.19167803341</v>
          </cell>
          <cell r="H32">
            <v>140686.20828444199</v>
          </cell>
        </row>
        <row r="33">
          <cell r="C33">
            <v>358661.71253409644</v>
          </cell>
          <cell r="D33">
            <v>159222.80777336456</v>
          </cell>
          <cell r="E33">
            <v>199438.90476074276</v>
          </cell>
          <cell r="F33">
            <v>269530.07791658427</v>
          </cell>
          <cell r="G33">
            <v>154406.75944483513</v>
          </cell>
          <cell r="H33">
            <v>115123.31847175046</v>
          </cell>
        </row>
        <row r="34">
          <cell r="C34">
            <v>343796.39959325735</v>
          </cell>
          <cell r="D34">
            <v>148987.70734924873</v>
          </cell>
          <cell r="E34">
            <v>194808.69224401796</v>
          </cell>
          <cell r="F34">
            <v>249311.36764874897</v>
          </cell>
          <cell r="G34">
            <v>143398.40259978405</v>
          </cell>
          <cell r="H34">
            <v>105912.96504896558</v>
          </cell>
        </row>
        <row r="35">
          <cell r="C35">
            <v>337182.25412961567</v>
          </cell>
          <cell r="D35">
            <v>152967.36773606433</v>
          </cell>
          <cell r="E35">
            <v>184214.88639356013</v>
          </cell>
          <cell r="F35">
            <v>247541.7258010298</v>
          </cell>
          <cell r="G35">
            <v>148042.96783623262</v>
          </cell>
          <cell r="H35">
            <v>99498.75796479774</v>
          </cell>
        </row>
        <row r="36">
          <cell r="C36">
            <v>251064.01670398354</v>
          </cell>
          <cell r="D36">
            <v>113224.49311023187</v>
          </cell>
          <cell r="E36">
            <v>137839.52359375192</v>
          </cell>
          <cell r="F36">
            <v>171038.20333773157</v>
          </cell>
          <cell r="G36">
            <v>104116.0430484018</v>
          </cell>
          <cell r="H36">
            <v>66922.160289329782</v>
          </cell>
        </row>
        <row r="37">
          <cell r="C37">
            <v>206047.01117494432</v>
          </cell>
          <cell r="D37">
            <v>98527.740957169459</v>
          </cell>
          <cell r="E37">
            <v>107519.27021777493</v>
          </cell>
          <cell r="F37">
            <v>121979.4762162714</v>
          </cell>
          <cell r="G37">
            <v>80860.916963195094</v>
          </cell>
          <cell r="H37">
            <v>41118.559253076062</v>
          </cell>
        </row>
        <row r="38">
          <cell r="C38">
            <v>495943.94218435819</v>
          </cell>
          <cell r="D38">
            <v>229100.90576402168</v>
          </cell>
          <cell r="E38">
            <v>266843.03642036166</v>
          </cell>
          <cell r="F38">
            <v>211910.59267731718</v>
          </cell>
          <cell r="G38">
            <v>145632.86122209698</v>
          </cell>
          <cell r="H38">
            <v>66277.73145522023</v>
          </cell>
        </row>
        <row r="48">
          <cell r="C48">
            <v>8093876.9999943729</v>
          </cell>
          <cell r="D48">
            <v>6.1033943537629876</v>
          </cell>
          <cell r="E48">
            <v>6401785.5000205608</v>
          </cell>
          <cell r="F48">
            <v>6.6339809622225907</v>
          </cell>
          <cell r="G48">
            <v>3466515.1564450446</v>
          </cell>
          <cell r="H48">
            <v>7.0901827845760668</v>
          </cell>
          <cell r="I48">
            <v>3307702.5662911604</v>
          </cell>
          <cell r="J48">
            <v>6.996260764734167</v>
          </cell>
          <cell r="K48">
            <v>158812.59015384584</v>
          </cell>
          <cell r="L48">
            <v>8.890431844259588</v>
          </cell>
          <cell r="M48">
            <v>4.1226690066730365</v>
          </cell>
        </row>
        <row r="49">
          <cell r="C49">
            <v>1011172.0129475403</v>
          </cell>
          <cell r="D49">
            <v>8.3743790993166805</v>
          </cell>
          <cell r="E49">
            <v>837744.45949153136</v>
          </cell>
          <cell r="F49">
            <v>8.9148338654369237</v>
          </cell>
          <cell r="G49">
            <v>469237.29903698957</v>
          </cell>
          <cell r="H49">
            <v>9.4931825388436692</v>
          </cell>
          <cell r="I49">
            <v>428208.65153333073</v>
          </cell>
          <cell r="J49">
            <v>9.4096266620217168</v>
          </cell>
          <cell r="K49">
            <v>41028.647503659682</v>
          </cell>
          <cell r="L49">
            <v>10.340200117716305</v>
          </cell>
          <cell r="M49">
            <v>4.1644450936189195</v>
          </cell>
        </row>
        <row r="50">
          <cell r="C50">
            <v>599728.59201864887</v>
          </cell>
          <cell r="D50">
            <v>7.8130257298367098</v>
          </cell>
          <cell r="E50">
            <v>481202.47712146916</v>
          </cell>
          <cell r="F50">
            <v>8.4136977990494994</v>
          </cell>
          <cell r="G50">
            <v>271541.51238327235</v>
          </cell>
          <cell r="H50">
            <v>9.1731836975782919</v>
          </cell>
          <cell r="I50">
            <v>254743.38412232109</v>
          </cell>
          <cell r="J50">
            <v>9.1647398843930699</v>
          </cell>
          <cell r="K50">
            <v>16798.128260951849</v>
          </cell>
          <cell r="L50">
            <v>9.3057199211045347</v>
          </cell>
          <cell r="M50">
            <v>3.2549587094968166</v>
          </cell>
        </row>
        <row r="51">
          <cell r="C51">
            <v>2069710.3977384132</v>
          </cell>
          <cell r="D51">
            <v>6.8006117448881529</v>
          </cell>
          <cell r="E51">
            <v>1663388.8805684263</v>
          </cell>
          <cell r="F51">
            <v>7.3312261517661135</v>
          </cell>
          <cell r="G51">
            <v>886385.07389237999</v>
          </cell>
          <cell r="H51">
            <v>7.9331285110904872</v>
          </cell>
          <cell r="I51">
            <v>831906.55632066191</v>
          </cell>
          <cell r="J51">
            <v>7.8992309841330588</v>
          </cell>
          <cell r="K51">
            <v>54478.517571722587</v>
          </cell>
          <cell r="L51">
            <v>8.4250656762327747</v>
          </cell>
          <cell r="M51">
            <v>4.2433168126834309</v>
          </cell>
        </row>
        <row r="52">
          <cell r="C52">
            <v>4413265.9972951347</v>
          </cell>
          <cell r="D52">
            <v>4.8666603860845559</v>
          </cell>
          <cell r="E52">
            <v>3419449.6828416237</v>
          </cell>
          <cell r="F52">
            <v>5.3403193708720798</v>
          </cell>
          <cell r="G52">
            <v>1839351.2711318417</v>
          </cell>
          <cell r="H52">
            <v>5.5679350786100743</v>
          </cell>
          <cell r="I52">
            <v>1792843.9743143152</v>
          </cell>
          <cell r="J52">
            <v>5.4996358067347737</v>
          </cell>
          <cell r="K52">
            <v>46507.296817511669</v>
          </cell>
          <cell r="L52">
            <v>7.9441195581546458</v>
          </cell>
          <cell r="M52">
            <v>4.2335895449448433</v>
          </cell>
        </row>
        <row r="54">
          <cell r="C54">
            <v>1860247.6882129898</v>
          </cell>
          <cell r="D54">
            <v>0</v>
          </cell>
          <cell r="E54">
            <v>762715.17811616312</v>
          </cell>
          <cell r="F54">
            <v>0</v>
          </cell>
          <cell r="G54">
            <v>424685.18555887253</v>
          </cell>
          <cell r="H54">
            <v>0</v>
          </cell>
          <cell r="I54">
            <v>416518.60974288912</v>
          </cell>
          <cell r="J54">
            <v>0</v>
          </cell>
          <cell r="K54">
            <v>8166.5758159841944</v>
          </cell>
          <cell r="L54">
            <v>0</v>
          </cell>
          <cell r="M54">
            <v>2.5466525527122017</v>
          </cell>
        </row>
        <row r="55">
          <cell r="C55">
            <v>4155173.5913378987</v>
          </cell>
          <cell r="D55">
            <v>3.9307985673908612</v>
          </cell>
          <cell r="E55">
            <v>3560849.1849196465</v>
          </cell>
          <cell r="F55">
            <v>4.4055513837291036</v>
          </cell>
          <cell r="G55">
            <v>1898797.5717902149</v>
          </cell>
          <cell r="H55">
            <v>4.5979556796690266</v>
          </cell>
          <cell r="I55">
            <v>1838776.7530449412</v>
          </cell>
          <cell r="J55">
            <v>4.584891229255911</v>
          </cell>
          <cell r="K55">
            <v>60020.818745263437</v>
          </cell>
          <cell r="L55">
            <v>4.9981221019549658</v>
          </cell>
          <cell r="M55">
            <v>2.9611917815368556</v>
          </cell>
        </row>
        <row r="56">
          <cell r="C56">
            <v>1664182.5281261681</v>
          </cell>
          <cell r="D56">
            <v>9.4642938085477439</v>
          </cell>
          <cell r="E56">
            <v>1663947.9446641689</v>
          </cell>
          <cell r="F56">
            <v>9.4645002814981058</v>
          </cell>
          <cell r="G56">
            <v>856732.45252955239</v>
          </cell>
          <cell r="H56">
            <v>10.019532549679429</v>
          </cell>
          <cell r="I56">
            <v>786902.09396077902</v>
          </cell>
          <cell r="J56">
            <v>9.9822604488681304</v>
          </cell>
          <cell r="K56">
            <v>69830.358568793687</v>
          </cell>
          <cell r="L56">
            <v>10.439385170438239</v>
          </cell>
          <cell r="M56">
            <v>5.1675977233225137</v>
          </cell>
        </row>
        <row r="57">
          <cell r="C57">
            <v>394483.33850563387</v>
          </cell>
          <cell r="D57">
            <v>14.811440861756401</v>
          </cell>
          <cell r="E57">
            <v>394483.33850563387</v>
          </cell>
          <cell r="F57">
            <v>14.811440861756401</v>
          </cell>
          <cell r="G57">
            <v>270817.2245453755</v>
          </cell>
          <cell r="H57">
            <v>15.29940937354144</v>
          </cell>
          <cell r="I57">
            <v>250641.89601246465</v>
          </cell>
          <cell r="J57">
            <v>15.314774643046583</v>
          </cell>
          <cell r="K57">
            <v>20175.328532911295</v>
          </cell>
          <cell r="L57">
            <v>15.108702400065296</v>
          </cell>
          <cell r="M57">
            <v>4.9239603300931298</v>
          </cell>
        </row>
        <row r="58">
          <cell r="C58">
            <v>19789.853817658426</v>
          </cell>
          <cell r="D58">
            <v>15</v>
          </cell>
          <cell r="E58">
            <v>19789.853817658426</v>
          </cell>
          <cell r="F58">
            <v>15</v>
          </cell>
          <cell r="G58">
            <v>15482.722020519455</v>
          </cell>
          <cell r="H58">
            <v>15</v>
          </cell>
          <cell r="I58">
            <v>14863.213529625851</v>
          </cell>
          <cell r="J58">
            <v>15</v>
          </cell>
          <cell r="K58">
            <v>619.50849089360418</v>
          </cell>
          <cell r="L58">
            <v>0</v>
          </cell>
          <cell r="M58">
            <v>2.7578747380779087</v>
          </cell>
        </row>
        <row r="60">
          <cell r="C60">
            <v>451276.51466944721</v>
          </cell>
          <cell r="D60">
            <v>3.1742030060758979</v>
          </cell>
          <cell r="E60">
            <v>451276.51466944721</v>
          </cell>
          <cell r="F60">
            <v>3.1742030060758979</v>
          </cell>
          <cell r="G60">
            <v>30106.84599775157</v>
          </cell>
          <cell r="H60">
            <v>3.1357838441467529</v>
          </cell>
          <cell r="I60">
            <v>30106.84599775157</v>
          </cell>
          <cell r="J60">
            <v>3.1357838441467529</v>
          </cell>
          <cell r="K60">
            <v>0</v>
          </cell>
          <cell r="L60">
            <v>0</v>
          </cell>
          <cell r="M60">
            <v>0</v>
          </cell>
        </row>
        <row r="61">
          <cell r="C61">
            <v>650981.02461212536</v>
          </cell>
          <cell r="D61">
            <v>5.161203427371543</v>
          </cell>
          <cell r="E61">
            <v>650981.02461212536</v>
          </cell>
          <cell r="F61">
            <v>5.161203427371543</v>
          </cell>
          <cell r="G61">
            <v>138397.63447779685</v>
          </cell>
          <cell r="H61">
            <v>5.0222766629999027</v>
          </cell>
          <cell r="I61">
            <v>137805.49607586625</v>
          </cell>
          <cell r="J61">
            <v>5.0223763262387155</v>
          </cell>
          <cell r="K61">
            <v>592.13840193058218</v>
          </cell>
          <cell r="L61">
            <v>5</v>
          </cell>
          <cell r="M61">
            <v>2.6158784849560992</v>
          </cell>
        </row>
        <row r="62">
          <cell r="C62">
            <v>850235.21928768768</v>
          </cell>
          <cell r="D62">
            <v>7.2563708481832956</v>
          </cell>
          <cell r="E62">
            <v>850235.21928768768</v>
          </cell>
          <cell r="F62">
            <v>7.2563708481832956</v>
          </cell>
          <cell r="G62">
            <v>330477.2595500754</v>
          </cell>
          <cell r="H62">
            <v>6.3581232730644963</v>
          </cell>
          <cell r="I62">
            <v>315663.75314423634</v>
          </cell>
          <cell r="J62">
            <v>6.3225361843188788</v>
          </cell>
          <cell r="K62">
            <v>14813.506405840497</v>
          </cell>
          <cell r="L62">
            <v>7.1603560733589759</v>
          </cell>
          <cell r="M62">
            <v>2.8570039285679751</v>
          </cell>
        </row>
        <row r="63">
          <cell r="C63">
            <v>974293.71310326061</v>
          </cell>
          <cell r="D63">
            <v>8.4040781046476241</v>
          </cell>
          <cell r="E63">
            <v>974293.71310326061</v>
          </cell>
          <cell r="F63">
            <v>8.4040781046476241</v>
          </cell>
          <cell r="G63">
            <v>601516.54348259373</v>
          </cell>
          <cell r="H63">
            <v>8.0642597633688613</v>
          </cell>
          <cell r="I63">
            <v>547371.39208625827</v>
          </cell>
          <cell r="J63">
            <v>7.9306149801587491</v>
          </cell>
          <cell r="K63">
            <v>54145.151396333415</v>
          </cell>
          <cell r="L63">
            <v>9.3598743336360268</v>
          </cell>
          <cell r="M63">
            <v>3.9241209089318607</v>
          </cell>
        </row>
        <row r="64">
          <cell r="C64">
            <v>572606.98700595577</v>
          </cell>
          <cell r="D64">
            <v>7.9982236385028047</v>
          </cell>
          <cell r="E64">
            <v>572606.98700595577</v>
          </cell>
          <cell r="F64">
            <v>7.9982236385028047</v>
          </cell>
          <cell r="G64">
            <v>406981.07898405025</v>
          </cell>
          <cell r="H64">
            <v>8.2673121889210943</v>
          </cell>
          <cell r="I64">
            <v>375584.14615671057</v>
          </cell>
          <cell r="J64">
            <v>8.1179100221788865</v>
          </cell>
          <cell r="K64">
            <v>31396.93282734372</v>
          </cell>
          <cell r="L64">
            <v>9.9624561147620412</v>
          </cell>
          <cell r="M64">
            <v>4.0840589975765971</v>
          </cell>
        </row>
        <row r="65">
          <cell r="C65">
            <v>582075.88256323442</v>
          </cell>
          <cell r="D65">
            <v>7.5053903955590169</v>
          </cell>
          <cell r="E65">
            <v>582075.88256323442</v>
          </cell>
          <cell r="F65">
            <v>7.5053903955590169</v>
          </cell>
          <cell r="G65">
            <v>439316.23241968144</v>
          </cell>
          <cell r="H65">
            <v>7.8619471782648178</v>
          </cell>
          <cell r="I65">
            <v>422748.99924726586</v>
          </cell>
          <cell r="J65">
            <v>7.7934913590291854</v>
          </cell>
          <cell r="K65">
            <v>16567.233172417476</v>
          </cell>
          <cell r="L65">
            <v>9.5689136132120503</v>
          </cell>
          <cell r="M65">
            <v>5.1638300128096271</v>
          </cell>
        </row>
        <row r="66">
          <cell r="C66">
            <v>686282.53499430139</v>
          </cell>
          <cell r="D66">
            <v>6.8688118703157599</v>
          </cell>
          <cell r="E66">
            <v>686282.53499430139</v>
          </cell>
          <cell r="F66">
            <v>6.8688118703157599</v>
          </cell>
          <cell r="G66">
            <v>517938.19585123344</v>
          </cell>
          <cell r="H66">
            <v>7.1364684437574581</v>
          </cell>
          <cell r="I66">
            <v>496221.37488206627</v>
          </cell>
          <cell r="J66">
            <v>7.0791743523836654</v>
          </cell>
          <cell r="K66">
            <v>21716.820969168741</v>
          </cell>
          <cell r="L66">
            <v>8.4214106958737176</v>
          </cell>
          <cell r="M66">
            <v>4.8252441829423214</v>
          </cell>
        </row>
        <row r="67">
          <cell r="C67">
            <v>932042.67042683775</v>
          </cell>
          <cell r="D67">
            <v>6.2655999029705702</v>
          </cell>
          <cell r="E67">
            <v>932042.67042683775</v>
          </cell>
          <cell r="F67">
            <v>6.2655999029705702</v>
          </cell>
          <cell r="G67">
            <v>667891.29678748443</v>
          </cell>
          <cell r="H67">
            <v>6.5967400313973377</v>
          </cell>
          <cell r="I67">
            <v>651800.73574792896</v>
          </cell>
          <cell r="J67">
            <v>6.5753905067998</v>
          </cell>
          <cell r="K67">
            <v>16090.561039554063</v>
          </cell>
          <cell r="L67">
            <v>7.3597395253029276</v>
          </cell>
          <cell r="M67">
            <v>4.6116876276103582</v>
          </cell>
        </row>
        <row r="68">
          <cell r="C68">
            <v>701990.95335929515</v>
          </cell>
          <cell r="D68">
            <v>4.8840716718045041</v>
          </cell>
          <cell r="E68">
            <v>701990.95335929515</v>
          </cell>
          <cell r="F68">
            <v>4.8840716718045041</v>
          </cell>
          <cell r="G68">
            <v>333890.06889358105</v>
          </cell>
          <cell r="H68">
            <v>4.8553682386547834</v>
          </cell>
          <cell r="I68">
            <v>330399.82295232394</v>
          </cell>
          <cell r="J68">
            <v>4.8661396881368901</v>
          </cell>
          <cell r="K68">
            <v>3490.2459412574708</v>
          </cell>
          <cell r="L68">
            <v>3.9422476072807493</v>
          </cell>
          <cell r="M68">
            <v>2.8748457165139021</v>
          </cell>
        </row>
        <row r="70">
          <cell r="C70">
            <v>3939101.0514287381</v>
          </cell>
          <cell r="D70">
            <v>5.8880172990042867</v>
          </cell>
          <cell r="E70">
            <v>3073237.7703995155</v>
          </cell>
          <cell r="F70">
            <v>6.4239497709018369</v>
          </cell>
          <cell r="G70">
            <v>2191748.6782712997</v>
          </cell>
          <cell r="H70">
            <v>6.6415626741996494</v>
          </cell>
          <cell r="I70">
            <v>2102297.1506083999</v>
          </cell>
          <cell r="J70">
            <v>6.5721495681219206</v>
          </cell>
          <cell r="K70">
            <v>89451.527662860462</v>
          </cell>
          <cell r="L70">
            <v>8.1395650762445797</v>
          </cell>
          <cell r="M70">
            <v>3.5453235831199925</v>
          </cell>
        </row>
        <row r="71">
          <cell r="C71">
            <v>4154775.9485719563</v>
          </cell>
          <cell r="D71">
            <v>6.3043092042550679</v>
          </cell>
          <cell r="E71">
            <v>3328547.7296240907</v>
          </cell>
          <cell r="F71">
            <v>6.8282181718498425</v>
          </cell>
          <cell r="G71">
            <v>1274766.4781734229</v>
          </cell>
          <cell r="H71">
            <v>7.8351745817172898</v>
          </cell>
          <cell r="I71">
            <v>1205405.4156824083</v>
          </cell>
          <cell r="J71">
            <v>7.7110989804849011</v>
          </cell>
          <cell r="K71">
            <v>69361.06249098586</v>
          </cell>
          <cell r="L71">
            <v>9.8362058078139611</v>
          </cell>
          <cell r="M71">
            <v>4.824612704699458</v>
          </cell>
        </row>
        <row r="73">
          <cell r="C73">
            <v>1302767.2618745428</v>
          </cell>
          <cell r="D73">
            <v>4.8644844651993138</v>
          </cell>
          <cell r="E73">
            <v>1290110.3913507697</v>
          </cell>
          <cell r="F73">
            <v>4.9038115881862305</v>
          </cell>
          <cell r="G73">
            <v>1213059.2850004435</v>
          </cell>
          <cell r="H73">
            <v>4.9009418524774695</v>
          </cell>
          <cell r="I73">
            <v>1200054.1733236071</v>
          </cell>
          <cell r="J73">
            <v>4.8885206847196185</v>
          </cell>
          <cell r="K73">
            <v>13005.111676832084</v>
          </cell>
          <cell r="L73">
            <v>6.154253412259278</v>
          </cell>
          <cell r="M73">
            <v>1.6431803704492187</v>
          </cell>
        </row>
        <row r="74">
          <cell r="C74">
            <v>509518.34784034477</v>
          </cell>
          <cell r="D74">
            <v>7.1913888665295831</v>
          </cell>
          <cell r="E74">
            <v>508293.12951635104</v>
          </cell>
          <cell r="F74">
            <v>7.2048022888596295</v>
          </cell>
          <cell r="G74">
            <v>481929.39550976164</v>
          </cell>
          <cell r="H74">
            <v>7.2238249207750558</v>
          </cell>
          <cell r="I74">
            <v>457801.3266244118</v>
          </cell>
          <cell r="J74">
            <v>7.1734260162423071</v>
          </cell>
          <cell r="K74">
            <v>24128.06888534833</v>
          </cell>
          <cell r="L74">
            <v>8.1177262431517381</v>
          </cell>
          <cell r="M74">
            <v>4.1558904422205742</v>
          </cell>
        </row>
        <row r="75">
          <cell r="C75">
            <v>1833490.0855846885</v>
          </cell>
          <cell r="D75">
            <v>8.2325719842454372</v>
          </cell>
          <cell r="E75">
            <v>1828913.9098869676</v>
          </cell>
          <cell r="F75">
            <v>8.2480701887658299</v>
          </cell>
          <cell r="G75">
            <v>1736902.593491443</v>
          </cell>
          <cell r="H75">
            <v>8.2673787056075323</v>
          </cell>
          <cell r="I75">
            <v>1642435.247485101</v>
          </cell>
          <cell r="J75">
            <v>8.2457002389796923</v>
          </cell>
          <cell r="K75">
            <v>94467.346006327731</v>
          </cell>
          <cell r="L75">
            <v>8.6315585417856386</v>
          </cell>
          <cell r="M75">
            <v>3.9013505632701797</v>
          </cell>
        </row>
        <row r="76">
          <cell r="C76">
            <v>9788.5131133057221</v>
          </cell>
          <cell r="D76">
            <v>7.0479559136095871</v>
          </cell>
          <cell r="E76">
            <v>9788.5131133057221</v>
          </cell>
          <cell r="F76">
            <v>7.0479559136095871</v>
          </cell>
          <cell r="G76">
            <v>8289.561435471438</v>
          </cell>
          <cell r="H76">
            <v>7.5925442591852397</v>
          </cell>
          <cell r="I76">
            <v>7411.818857550059</v>
          </cell>
          <cell r="J76">
            <v>7.4063476207265033</v>
          </cell>
          <cell r="K76">
            <v>877.74257792137837</v>
          </cell>
          <cell r="L76">
            <v>8.8966107057383947</v>
          </cell>
          <cell r="M76">
            <v>1.3793598810339858</v>
          </cell>
        </row>
        <row r="77">
          <cell r="C77">
            <v>91073.938613645078</v>
          </cell>
          <cell r="D77">
            <v>8.7428104113842036</v>
          </cell>
          <cell r="E77">
            <v>90018.155090124186</v>
          </cell>
          <cell r="F77">
            <v>8.8068656835437693</v>
          </cell>
          <cell r="G77">
            <v>26334.321007416573</v>
          </cell>
          <cell r="H77">
            <v>11.458104726224613</v>
          </cell>
          <cell r="I77">
            <v>0</v>
          </cell>
          <cell r="J77">
            <v>0</v>
          </cell>
          <cell r="K77">
            <v>26334.321007416573</v>
          </cell>
          <cell r="L77">
            <v>11.458104726224613</v>
          </cell>
          <cell r="M77">
            <v>6.1336499537071925</v>
          </cell>
        </row>
        <row r="79">
          <cell r="G79">
            <v>1204567.0884673768</v>
          </cell>
          <cell r="H79">
            <v>4.8938438165859957</v>
          </cell>
          <cell r="I79">
            <v>1191561.9767905404</v>
          </cell>
          <cell r="J79">
            <v>4.88124618088513</v>
          </cell>
          <cell r="K79">
            <v>13005.111676832084</v>
          </cell>
          <cell r="L79">
            <v>6.154253412259278</v>
          </cell>
          <cell r="M79">
            <v>1.6500832861848727</v>
          </cell>
        </row>
        <row r="80">
          <cell r="G80">
            <v>8492.1965330638322</v>
          </cell>
          <cell r="H80">
            <v>5.7447985198644442</v>
          </cell>
          <cell r="I80">
            <v>8492.1965330638322</v>
          </cell>
          <cell r="J80">
            <v>5.7447985198644442</v>
          </cell>
          <cell r="K80">
            <v>0</v>
          </cell>
          <cell r="L80">
            <v>0</v>
          </cell>
          <cell r="M80">
            <v>1</v>
          </cell>
        </row>
        <row r="81">
          <cell r="G81">
            <v>481929.39550976164</v>
          </cell>
          <cell r="H81">
            <v>7.2238249207750558</v>
          </cell>
          <cell r="I81">
            <v>457801.3266244118</v>
          </cell>
          <cell r="J81">
            <v>7.1734260162423071</v>
          </cell>
          <cell r="K81">
            <v>24128.06888534833</v>
          </cell>
          <cell r="L81">
            <v>8.1177262431517381</v>
          </cell>
          <cell r="M81">
            <v>4.1558904422205742</v>
          </cell>
        </row>
        <row r="82">
          <cell r="G82">
            <v>11710.455357687939</v>
          </cell>
          <cell r="H82">
            <v>9.5952570964573152</v>
          </cell>
          <cell r="I82">
            <v>11025.832683165689</v>
          </cell>
          <cell r="J82">
            <v>9.4871756111801862</v>
          </cell>
          <cell r="K82">
            <v>684.62267452225171</v>
          </cell>
          <cell r="L82">
            <v>11.33590697143438</v>
          </cell>
          <cell r="M82">
            <v>5.1962069281224892</v>
          </cell>
        </row>
        <row r="83">
          <cell r="G83">
            <v>190496.91873039101</v>
          </cell>
          <cell r="H83">
            <v>6.3040479789700523</v>
          </cell>
          <cell r="I83">
            <v>168816.9401885354</v>
          </cell>
          <cell r="J83">
            <v>6.3157859445645395</v>
          </cell>
          <cell r="K83">
            <v>21679.978541855784</v>
          </cell>
          <cell r="L83">
            <v>6.2151108358347704</v>
          </cell>
          <cell r="M83">
            <v>2.6467792840058824</v>
          </cell>
        </row>
        <row r="84">
          <cell r="G84">
            <v>777109.94366701669</v>
          </cell>
          <cell r="H84">
            <v>7.5687471550883965</v>
          </cell>
          <cell r="I84">
            <v>743457.06920857157</v>
          </cell>
          <cell r="J84">
            <v>7.4916830954582654</v>
          </cell>
          <cell r="K84">
            <v>33652.874458445272</v>
          </cell>
          <cell r="L84">
            <v>9.1635977091514125</v>
          </cell>
          <cell r="M84">
            <v>3.6987715806552623</v>
          </cell>
        </row>
        <row r="85">
          <cell r="G85">
            <v>122946.77532055887</v>
          </cell>
          <cell r="H85">
            <v>7.9213002182946664</v>
          </cell>
          <cell r="I85">
            <v>117615.55858302192</v>
          </cell>
          <cell r="J85">
            <v>7.8887434260616214</v>
          </cell>
          <cell r="K85">
            <v>5331.216737536959</v>
          </cell>
          <cell r="L85">
            <v>8.6063483654544832</v>
          </cell>
          <cell r="M85">
            <v>4.2166206668373549</v>
          </cell>
        </row>
        <row r="86">
          <cell r="G86">
            <v>107550.17284678013</v>
          </cell>
          <cell r="H86">
            <v>10.929696678091581</v>
          </cell>
          <cell r="I86">
            <v>101772.11118585677</v>
          </cell>
          <cell r="J86">
            <v>10.882182201056025</v>
          </cell>
          <cell r="K86">
            <v>5778.0616609234576</v>
          </cell>
          <cell r="L86">
            <v>11.820439131538295</v>
          </cell>
          <cell r="M86">
            <v>5.5241553800121084</v>
          </cell>
        </row>
        <row r="87">
          <cell r="G87">
            <v>527088.32756879204</v>
          </cell>
          <cell r="H87">
            <v>9.4975783737490449</v>
          </cell>
          <cell r="I87">
            <v>499747.73563574866</v>
          </cell>
          <cell r="J87">
            <v>9.5181742040326096</v>
          </cell>
          <cell r="K87">
            <v>27340.591933043601</v>
          </cell>
          <cell r="L87">
            <v>9.1313953683645472</v>
          </cell>
          <cell r="M87">
            <v>4.6017474312948448</v>
          </cell>
        </row>
        <row r="88">
          <cell r="G88">
            <v>8289.561435471438</v>
          </cell>
          <cell r="H88">
            <v>7.5925442591852397</v>
          </cell>
          <cell r="I88">
            <v>7411.818857550059</v>
          </cell>
          <cell r="J88">
            <v>7.4063476207265033</v>
          </cell>
          <cell r="K88">
            <v>877.74257792137837</v>
          </cell>
          <cell r="L88">
            <v>8.8966107057383947</v>
          </cell>
          <cell r="M88">
            <v>1.3793598810339858</v>
          </cell>
        </row>
        <row r="89">
          <cell r="G89">
            <v>26334.321007416573</v>
          </cell>
          <cell r="H89">
            <v>11.458104726224613</v>
          </cell>
          <cell r="I89">
            <v>0</v>
          </cell>
          <cell r="J89">
            <v>0</v>
          </cell>
          <cell r="K89">
            <v>26334.321007416573</v>
          </cell>
          <cell r="L89">
            <v>11.458104726224613</v>
          </cell>
          <cell r="M89">
            <v>6.1336499537071925</v>
          </cell>
        </row>
        <row r="91">
          <cell r="G91">
            <v>268424.32692311588</v>
          </cell>
          <cell r="H91">
            <v>12.72240397827496</v>
          </cell>
          <cell r="I91">
            <v>255908.17163079424</v>
          </cell>
          <cell r="J91">
            <v>12.752410789584813</v>
          </cell>
          <cell r="K91">
            <v>12516.155292322423</v>
          </cell>
          <cell r="L91">
            <v>12.117358309724359</v>
          </cell>
          <cell r="M91">
            <v>5.3468580668887702</v>
          </cell>
        </row>
        <row r="92">
          <cell r="G92">
            <v>106733.18725808179</v>
          </cell>
          <cell r="H92">
            <v>10.814989226025805</v>
          </cell>
          <cell r="I92">
            <v>100970.56168609251</v>
          </cell>
          <cell r="J92">
            <v>10.702232096328776</v>
          </cell>
          <cell r="K92">
            <v>5762.6255719892442</v>
          </cell>
          <cell r="L92">
            <v>12.686996690644197</v>
          </cell>
          <cell r="M92">
            <v>6.3536299634486166</v>
          </cell>
        </row>
        <row r="93">
          <cell r="G93">
            <v>85899.91023007239</v>
          </cell>
          <cell r="H93">
            <v>11.247594965182017</v>
          </cell>
          <cell r="I93">
            <v>80134.603905605152</v>
          </cell>
          <cell r="J93">
            <v>11.253198478026379</v>
          </cell>
          <cell r="K93">
            <v>5765.3063244671957</v>
          </cell>
          <cell r="L93">
            <v>11.170666921287241</v>
          </cell>
          <cell r="M93">
            <v>5.3602357678041086</v>
          </cell>
        </row>
        <row r="94">
          <cell r="G94">
            <v>550316.08557496732</v>
          </cell>
          <cell r="H94">
            <v>7.5038212190175821</v>
          </cell>
          <cell r="I94">
            <v>528573.81242367893</v>
          </cell>
          <cell r="J94">
            <v>7.408168982042473</v>
          </cell>
          <cell r="K94">
            <v>21742.273151288126</v>
          </cell>
          <cell r="L94">
            <v>9.6517433550396188</v>
          </cell>
          <cell r="M94">
            <v>3.8561583327042404</v>
          </cell>
        </row>
        <row r="95">
          <cell r="G95">
            <v>1155209.6318404737</v>
          </cell>
          <cell r="H95">
            <v>4.847397108515163</v>
          </cell>
          <cell r="I95">
            <v>1148206.818594913</v>
          </cell>
          <cell r="J95">
            <v>4.8413763861695633</v>
          </cell>
          <cell r="K95">
            <v>7002.813245558681</v>
          </cell>
          <cell r="L95">
            <v>6.0742427975330955</v>
          </cell>
          <cell r="M95">
            <v>1.759653945577808</v>
          </cell>
        </row>
        <row r="96">
          <cell r="G96">
            <v>87016.158055886146</v>
          </cell>
          <cell r="H96">
            <v>6.875397615153898</v>
          </cell>
          <cell r="I96">
            <v>84380.072879723331</v>
          </cell>
          <cell r="J96">
            <v>6.9056032779132313</v>
          </cell>
          <cell r="K96">
            <v>2636.0851761627946</v>
          </cell>
          <cell r="L96">
            <v>5.9447577736020358</v>
          </cell>
          <cell r="M96">
            <v>4.1151794302231028</v>
          </cell>
        </row>
        <row r="97">
          <cell r="G97">
            <v>455892.9947904385</v>
          </cell>
          <cell r="H97">
            <v>6.8620947186108801</v>
          </cell>
          <cell r="I97">
            <v>421498.39162254235</v>
          </cell>
          <cell r="J97">
            <v>6.9046604374178298</v>
          </cell>
          <cell r="K97">
            <v>34394.60316789378</v>
          </cell>
          <cell r="L97">
            <v>6.3387451328305016</v>
          </cell>
          <cell r="M97">
            <v>3.0684003718485582</v>
          </cell>
        </row>
        <row r="98">
          <cell r="G98">
            <v>185428.05674804718</v>
          </cell>
          <cell r="H98">
            <v>6.0105475855274184</v>
          </cell>
          <cell r="I98">
            <v>181334.26734864706</v>
          </cell>
          <cell r="J98">
            <v>5.9882405337748086</v>
          </cell>
          <cell r="K98">
            <v>4093.7893994001843</v>
          </cell>
          <cell r="L98">
            <v>6.8875670979727941</v>
          </cell>
          <cell r="M98">
            <v>2.6668252162616355</v>
          </cell>
        </row>
        <row r="99">
          <cell r="G99">
            <v>82839.268932669511</v>
          </cell>
          <cell r="H99">
            <v>7.0527488597707828</v>
          </cell>
          <cell r="I99">
            <v>70834.471234062556</v>
          </cell>
          <cell r="J99">
            <v>7.0499836763158399</v>
          </cell>
          <cell r="K99">
            <v>12004.79769860691</v>
          </cell>
          <cell r="L99">
            <v>7.0692114053307877</v>
          </cell>
          <cell r="M99">
            <v>2.949690011421112</v>
          </cell>
        </row>
        <row r="100">
          <cell r="G100">
            <v>422102.60471882467</v>
          </cell>
          <cell r="H100">
            <v>6.3273355472024875</v>
          </cell>
          <cell r="I100">
            <v>397736.74494327151</v>
          </cell>
          <cell r="J100">
            <v>6.2474590845628963</v>
          </cell>
          <cell r="K100">
            <v>24365.85977555317</v>
          </cell>
          <cell r="L100">
            <v>7.5396352559043276</v>
          </cell>
          <cell r="M100">
            <v>3.7575138112359547</v>
          </cell>
        </row>
        <row r="101">
          <cell r="G101">
            <v>40318.610364295564</v>
          </cell>
          <cell r="H101">
            <v>7.8021283758505584</v>
          </cell>
          <cell r="I101">
            <v>38124.65002110893</v>
          </cell>
          <cell r="J101">
            <v>7.7159316252177907</v>
          </cell>
          <cell r="K101">
            <v>2193.9603431866126</v>
          </cell>
          <cell r="L101">
            <v>9.2486835766361803</v>
          </cell>
          <cell r="M101">
            <v>2.7878396865467958</v>
          </cell>
        </row>
        <row r="102">
          <cell r="G102">
            <v>26334.321007416573</v>
          </cell>
          <cell r="H102">
            <v>11.458104726224613</v>
          </cell>
          <cell r="I102">
            <v>0</v>
          </cell>
          <cell r="J102">
            <v>0</v>
          </cell>
          <cell r="K102">
            <v>26334.321007416573</v>
          </cell>
          <cell r="L102">
            <v>11.458104726224613</v>
          </cell>
          <cell r="M102">
            <v>6.1336499537071925</v>
          </cell>
        </row>
        <row r="114">
          <cell r="C114">
            <v>3307702.5662911604</v>
          </cell>
          <cell r="D114">
            <v>191539.94180121503</v>
          </cell>
          <cell r="E114">
            <v>1174098.0563173471</v>
          </cell>
          <cell r="F114">
            <v>95955.803562471541</v>
          </cell>
          <cell r="G114">
            <v>1422436.5611546068</v>
          </cell>
          <cell r="H114">
            <v>423672.20345493901</v>
          </cell>
        </row>
        <row r="115">
          <cell r="C115">
            <v>428208.65153333073</v>
          </cell>
          <cell r="D115">
            <v>61437.408697589766</v>
          </cell>
          <cell r="E115">
            <v>183022.01705177312</v>
          </cell>
          <cell r="F115">
            <v>19118.552152934662</v>
          </cell>
          <cell r="G115">
            <v>136269.53307533293</v>
          </cell>
          <cell r="H115">
            <v>28361.140555703056</v>
          </cell>
        </row>
        <row r="116">
          <cell r="C116">
            <v>254743.38412232109</v>
          </cell>
          <cell r="D116">
            <v>11147.428836781994</v>
          </cell>
          <cell r="E116">
            <v>134385.0260876141</v>
          </cell>
          <cell r="F116">
            <v>8576.1296437673627</v>
          </cell>
          <cell r="G116">
            <v>88240.213623753691</v>
          </cell>
          <cell r="H116">
            <v>12394.58593039986</v>
          </cell>
        </row>
        <row r="117">
          <cell r="C117">
            <v>831906.55632066191</v>
          </cell>
          <cell r="D117">
            <v>77621.367836918769</v>
          </cell>
          <cell r="E117">
            <v>307198.67867843359</v>
          </cell>
          <cell r="F117">
            <v>36781.786074104464</v>
          </cell>
          <cell r="G117">
            <v>333531.62969771371</v>
          </cell>
          <cell r="H117">
            <v>76773.09403356415</v>
          </cell>
        </row>
        <row r="118">
          <cell r="C118">
            <v>1792843.9743143152</v>
          </cell>
          <cell r="D118">
            <v>41333.736429924968</v>
          </cell>
          <cell r="E118">
            <v>549492.33449952176</v>
          </cell>
          <cell r="F118">
            <v>31479.335691664644</v>
          </cell>
          <cell r="G118">
            <v>864395.18475767574</v>
          </cell>
          <cell r="H118">
            <v>306143.38293528312</v>
          </cell>
        </row>
        <row r="120">
          <cell r="C120">
            <v>416518.60974288912</v>
          </cell>
          <cell r="D120">
            <v>3226.6477809557746</v>
          </cell>
          <cell r="E120">
            <v>112172.96780568303</v>
          </cell>
          <cell r="F120">
            <v>9670.9778863292686</v>
          </cell>
          <cell r="G120">
            <v>266529.64402096171</v>
          </cell>
          <cell r="H120">
            <v>24918.372248973901</v>
          </cell>
        </row>
        <row r="121">
          <cell r="C121">
            <v>1838776.7530449412</v>
          </cell>
          <cell r="D121">
            <v>29111.928492304491</v>
          </cell>
          <cell r="E121">
            <v>605457.28788417706</v>
          </cell>
          <cell r="F121">
            <v>63482.055218232541</v>
          </cell>
          <cell r="G121">
            <v>866217.09890567767</v>
          </cell>
          <cell r="H121">
            <v>274508.38254426193</v>
          </cell>
        </row>
        <row r="122">
          <cell r="C122">
            <v>786902.09396077902</v>
          </cell>
          <cell r="D122">
            <v>74735.473455934218</v>
          </cell>
          <cell r="E122">
            <v>337334.37369077973</v>
          </cell>
          <cell r="F122">
            <v>21890.435379597857</v>
          </cell>
          <cell r="G122">
            <v>240206.80909387357</v>
          </cell>
          <cell r="H122">
            <v>112735.00234059589</v>
          </cell>
        </row>
        <row r="123">
          <cell r="C123">
            <v>250641.89601246465</v>
          </cell>
          <cell r="D123">
            <v>82745.962841255357</v>
          </cell>
          <cell r="E123">
            <v>115240.70808771218</v>
          </cell>
          <cell r="F123">
            <v>0</v>
          </cell>
          <cell r="G123">
            <v>41988.314671023916</v>
          </cell>
          <cell r="H123">
            <v>10666.910412475556</v>
          </cell>
        </row>
        <row r="124">
          <cell r="C124">
            <v>14863.213529625851</v>
          </cell>
          <cell r="D124">
            <v>1719.9292307662361</v>
          </cell>
          <cell r="E124">
            <v>3892.7188489678874</v>
          </cell>
          <cell r="F124">
            <v>912.33507831179861</v>
          </cell>
          <cell r="G124">
            <v>7494.6944629335303</v>
          </cell>
          <cell r="H124">
            <v>843.53590864641626</v>
          </cell>
        </row>
        <row r="126">
          <cell r="C126">
            <v>30106.84599775157</v>
          </cell>
          <cell r="D126">
            <v>0</v>
          </cell>
          <cell r="E126">
            <v>1298.5748851100518</v>
          </cell>
          <cell r="F126">
            <v>0</v>
          </cell>
          <cell r="G126">
            <v>1625.5860783267397</v>
          </cell>
          <cell r="H126">
            <v>27182.685034314785</v>
          </cell>
        </row>
        <row r="127">
          <cell r="C127">
            <v>137805.49607586625</v>
          </cell>
          <cell r="D127">
            <v>0</v>
          </cell>
          <cell r="E127">
            <v>28688.640672206056</v>
          </cell>
          <cell r="F127">
            <v>1605.1091110498378</v>
          </cell>
          <cell r="G127">
            <v>9076.2637675116584</v>
          </cell>
          <cell r="H127">
            <v>98435.482525098239</v>
          </cell>
        </row>
        <row r="128">
          <cell r="C128">
            <v>315663.75314423634</v>
          </cell>
          <cell r="D128">
            <v>234.58346199919828</v>
          </cell>
          <cell r="E128">
            <v>131291.23018183303</v>
          </cell>
          <cell r="F128">
            <v>18858.987927117734</v>
          </cell>
          <cell r="G128">
            <v>39197.517170800442</v>
          </cell>
          <cell r="H128">
            <v>126081.4344024912</v>
          </cell>
        </row>
        <row r="129">
          <cell r="C129">
            <v>547371.39208625827</v>
          </cell>
          <cell r="D129">
            <v>19657.629016359457</v>
          </cell>
          <cell r="E129">
            <v>302223.49609322893</v>
          </cell>
          <cell r="F129">
            <v>21907.224394503901</v>
          </cell>
          <cell r="G129">
            <v>123479.99683677906</v>
          </cell>
          <cell r="H129">
            <v>80103.045745413925</v>
          </cell>
        </row>
        <row r="130">
          <cell r="C130">
            <v>375584.14615671057</v>
          </cell>
          <cell r="D130">
            <v>22297.048147182963</v>
          </cell>
          <cell r="E130">
            <v>182868.3261830101</v>
          </cell>
          <cell r="F130">
            <v>14431.632946708127</v>
          </cell>
          <cell r="G130">
            <v>126907.41922040319</v>
          </cell>
          <cell r="H130">
            <v>29079.71965941969</v>
          </cell>
        </row>
        <row r="131">
          <cell r="C131">
            <v>422748.99924726586</v>
          </cell>
          <cell r="D131">
            <v>29838.399220583331</v>
          </cell>
          <cell r="E131">
            <v>178289.65910167305</v>
          </cell>
          <cell r="F131">
            <v>11695.483442342251</v>
          </cell>
          <cell r="G131">
            <v>183765.27666206239</v>
          </cell>
          <cell r="H131">
            <v>19160.180820623998</v>
          </cell>
        </row>
        <row r="132">
          <cell r="C132">
            <v>496221.37488206627</v>
          </cell>
          <cell r="D132">
            <v>44306.030132445245</v>
          </cell>
          <cell r="E132">
            <v>166779.32243134681</v>
          </cell>
          <cell r="F132">
            <v>10686.553963078113</v>
          </cell>
          <cell r="G132">
            <v>257974.71090058284</v>
          </cell>
          <cell r="H132">
            <v>16474.757454639868</v>
          </cell>
        </row>
        <row r="133">
          <cell r="C133">
            <v>651800.73574792896</v>
          </cell>
          <cell r="D133">
            <v>64516.45470432617</v>
          </cell>
          <cell r="E133">
            <v>141335.26789171842</v>
          </cell>
          <cell r="F133">
            <v>12410.117870527038</v>
          </cell>
          <cell r="G133">
            <v>415080.01226708246</v>
          </cell>
          <cell r="H133">
            <v>18458.883014286905</v>
          </cell>
        </row>
        <row r="134">
          <cell r="C134">
            <v>330399.82295232394</v>
          </cell>
          <cell r="D134">
            <v>10689.797118319562</v>
          </cell>
          <cell r="E134">
            <v>41323.538877236992</v>
          </cell>
          <cell r="F134">
            <v>4360.6939071442221</v>
          </cell>
          <cell r="G134">
            <v>265329.77825096401</v>
          </cell>
          <cell r="H134">
            <v>8696.0147986657266</v>
          </cell>
        </row>
        <row r="136">
          <cell r="C136">
            <v>2102297.1506083999</v>
          </cell>
          <cell r="D136">
            <v>83411.102218682325</v>
          </cell>
          <cell r="E136">
            <v>875805.24729034712</v>
          </cell>
          <cell r="F136">
            <v>5913.9802124462121</v>
          </cell>
          <cell r="G136">
            <v>857194.34808360226</v>
          </cell>
          <cell r="H136">
            <v>279972.47280294541</v>
          </cell>
        </row>
        <row r="137">
          <cell r="C137">
            <v>1205405.4156824083</v>
          </cell>
          <cell r="D137">
            <v>108128.83958253395</v>
          </cell>
          <cell r="E137">
            <v>298292.80902697804</v>
          </cell>
          <cell r="F137">
            <v>90041.823350025312</v>
          </cell>
          <cell r="G137">
            <v>565242.21307083825</v>
          </cell>
          <cell r="H137">
            <v>143699.73065200797</v>
          </cell>
        </row>
        <row r="138">
          <cell r="C138">
            <v>2807588.4389883634</v>
          </cell>
          <cell r="D138">
            <v>186849.39879360114</v>
          </cell>
          <cell r="E138">
            <v>1163458.3966003689</v>
          </cell>
          <cell r="F138">
            <v>95955.803562471541</v>
          </cell>
          <cell r="G138">
            <v>1361324.8400314685</v>
          </cell>
          <cell r="H138">
            <v>0</v>
          </cell>
        </row>
        <row r="139">
          <cell r="C139">
            <v>992520.60860919615</v>
          </cell>
          <cell r="D139">
            <v>8978.9999461521256</v>
          </cell>
          <cell r="E139">
            <v>261400.50638693594</v>
          </cell>
          <cell r="F139">
            <v>22044.968486223053</v>
          </cell>
          <cell r="G139">
            <v>700096.13378989906</v>
          </cell>
          <cell r="H139">
            <v>0</v>
          </cell>
        </row>
        <row r="140">
          <cell r="C140">
            <v>938272.22350906394</v>
          </cell>
          <cell r="D140">
            <v>12458.570426243763</v>
          </cell>
          <cell r="E140">
            <v>468414.68894550449</v>
          </cell>
          <cell r="F140">
            <v>65328.956804776652</v>
          </cell>
          <cell r="G140">
            <v>392070.00733253796</v>
          </cell>
          <cell r="H140">
            <v>0</v>
          </cell>
        </row>
        <row r="141">
          <cell r="C141">
            <v>404.01826247203775</v>
          </cell>
          <cell r="D141">
            <v>0</v>
          </cell>
          <cell r="E141">
            <v>169.43480047283947</v>
          </cell>
          <cell r="F141">
            <v>0</v>
          </cell>
          <cell r="G141">
            <v>234.58346199919828</v>
          </cell>
          <cell r="H141">
            <v>0</v>
          </cell>
        </row>
        <row r="142">
          <cell r="C142">
            <v>644052.99903726752</v>
          </cell>
          <cell r="D142">
            <v>93128.602695366426</v>
          </cell>
          <cell r="E142">
            <v>349421.24255842267</v>
          </cell>
          <cell r="F142">
            <v>8581.8782714717199</v>
          </cell>
          <cell r="G142">
            <v>192921.27551200753</v>
          </cell>
          <cell r="H142">
            <v>0</v>
          </cell>
        </row>
        <row r="143">
          <cell r="C143">
            <v>126367.6943390435</v>
          </cell>
          <cell r="D143">
            <v>36875.954430740268</v>
          </cell>
          <cell r="E143">
            <v>49088.019190069375</v>
          </cell>
          <cell r="F143">
            <v>0</v>
          </cell>
          <cell r="G143">
            <v>40403.720718233526</v>
          </cell>
          <cell r="H143">
            <v>0</v>
          </cell>
        </row>
        <row r="144">
          <cell r="C144">
            <v>52675.397304268015</v>
          </cell>
          <cell r="D144">
            <v>19458.256118641486</v>
          </cell>
          <cell r="E144">
            <v>18457.290263035044</v>
          </cell>
          <cell r="F144">
            <v>0</v>
          </cell>
          <cell r="G144">
            <v>14759.850922591377</v>
          </cell>
          <cell r="H144">
            <v>0</v>
          </cell>
        </row>
        <row r="145">
          <cell r="C145">
            <v>53295.497926457858</v>
          </cell>
          <cell r="D145">
            <v>15949.01517645793</v>
          </cell>
          <cell r="E145">
            <v>16507.214455921025</v>
          </cell>
          <cell r="F145">
            <v>0</v>
          </cell>
          <cell r="G145">
            <v>20839.268294078771</v>
          </cell>
          <cell r="H145">
            <v>0</v>
          </cell>
        </row>
        <row r="147">
          <cell r="C147">
            <v>1200054.1733236071</v>
          </cell>
          <cell r="D147">
            <v>0</v>
          </cell>
          <cell r="E147">
            <v>354699.35649847687</v>
          </cell>
          <cell r="F147">
            <v>0</v>
          </cell>
          <cell r="G147">
            <v>610502.02245263115</v>
          </cell>
          <cell r="H147">
            <v>234852.79437248723</v>
          </cell>
        </row>
        <row r="148">
          <cell r="C148">
            <v>457801.3266244118</v>
          </cell>
          <cell r="D148">
            <v>0</v>
          </cell>
          <cell r="E148">
            <v>229766.46563114732</v>
          </cell>
          <cell r="F148">
            <v>0</v>
          </cell>
          <cell r="G148">
            <v>180002.38601265184</v>
          </cell>
          <cell r="H148">
            <v>48032.474980631989</v>
          </cell>
        </row>
        <row r="149">
          <cell r="C149">
            <v>1642435.247485101</v>
          </cell>
          <cell r="D149">
            <v>190862.20259932367</v>
          </cell>
          <cell r="E149">
            <v>587786.19259493577</v>
          </cell>
          <cell r="F149">
            <v>95955.803562471541</v>
          </cell>
          <cell r="G149">
            <v>628686.51474937412</v>
          </cell>
          <cell r="H149">
            <v>139144.53397879264</v>
          </cell>
        </row>
        <row r="150">
          <cell r="C150">
            <v>7411.818857550059</v>
          </cell>
          <cell r="D150">
            <v>677.73920189135788</v>
          </cell>
          <cell r="E150">
            <v>1846.041592791177</v>
          </cell>
          <cell r="F150">
            <v>0</v>
          </cell>
          <cell r="G150">
            <v>3245.6379398241452</v>
          </cell>
          <cell r="H150">
            <v>1642.4001230433755</v>
          </cell>
        </row>
        <row r="153">
          <cell r="C153">
            <v>1191561.9767905404</v>
          </cell>
          <cell r="D153">
            <v>0</v>
          </cell>
          <cell r="E153">
            <v>349791.66750618338</v>
          </cell>
          <cell r="F153">
            <v>0</v>
          </cell>
          <cell r="G153">
            <v>607360.68306617509</v>
          </cell>
          <cell r="H153">
            <v>234409.62621817383</v>
          </cell>
        </row>
        <row r="154">
          <cell r="C154">
            <v>8492.1965330638322</v>
          </cell>
          <cell r="D154">
            <v>0</v>
          </cell>
          <cell r="E154">
            <v>4907.6889922940081</v>
          </cell>
          <cell r="F154">
            <v>0</v>
          </cell>
          <cell r="G154">
            <v>3141.3393864564214</v>
          </cell>
          <cell r="H154">
            <v>443.16815431340206</v>
          </cell>
        </row>
        <row r="155">
          <cell r="C155">
            <v>457801.3266244118</v>
          </cell>
          <cell r="D155">
            <v>0</v>
          </cell>
          <cell r="E155">
            <v>229766.46563114732</v>
          </cell>
          <cell r="F155">
            <v>0</v>
          </cell>
          <cell r="G155">
            <v>180002.38601265184</v>
          </cell>
          <cell r="H155">
            <v>48032.474980631989</v>
          </cell>
        </row>
        <row r="156">
          <cell r="C156">
            <v>11025.832683165689</v>
          </cell>
          <cell r="D156">
            <v>5468.3417203077552</v>
          </cell>
          <cell r="E156">
            <v>5557.4909628579408</v>
          </cell>
          <cell r="F156">
            <v>0</v>
          </cell>
          <cell r="G156">
            <v>0</v>
          </cell>
          <cell r="H156">
            <v>0</v>
          </cell>
        </row>
        <row r="157">
          <cell r="C157">
            <v>168816.9401885354</v>
          </cell>
          <cell r="D157">
            <v>789.81697023879883</v>
          </cell>
          <cell r="E157">
            <v>111909.33431516345</v>
          </cell>
          <cell r="F157">
            <v>0</v>
          </cell>
          <cell r="G157">
            <v>53407.168268998306</v>
          </cell>
          <cell r="H157">
            <v>2710.620634134943</v>
          </cell>
        </row>
        <row r="158">
          <cell r="C158">
            <v>743457.06920857157</v>
          </cell>
          <cell r="D158">
            <v>0</v>
          </cell>
          <cell r="E158">
            <v>228636.12632397562</v>
          </cell>
          <cell r="F158">
            <v>0</v>
          </cell>
          <cell r="G158">
            <v>390639.58085576002</v>
          </cell>
          <cell r="H158">
            <v>124181.3620288316</v>
          </cell>
        </row>
        <row r="159">
          <cell r="C159">
            <v>117615.55858302192</v>
          </cell>
          <cell r="D159">
            <v>3571.051526934014</v>
          </cell>
          <cell r="E159">
            <v>51676.229140037511</v>
          </cell>
          <cell r="F159">
            <v>0</v>
          </cell>
          <cell r="G159">
            <v>60033.874436228703</v>
          </cell>
          <cell r="H159">
            <v>2334.4034798215471</v>
          </cell>
        </row>
        <row r="160">
          <cell r="C160">
            <v>101772.11118585677</v>
          </cell>
          <cell r="D160">
            <v>3135.6391758095392</v>
          </cell>
          <cell r="E160">
            <v>75158.752054183744</v>
          </cell>
          <cell r="F160">
            <v>0</v>
          </cell>
          <cell r="G160">
            <v>22535.160840017572</v>
          </cell>
          <cell r="H160">
            <v>942.55911584610055</v>
          </cell>
        </row>
        <row r="161">
          <cell r="C161">
            <v>499747.73563574866</v>
          </cell>
          <cell r="D161">
            <v>177897.35320603393</v>
          </cell>
          <cell r="E161">
            <v>114848.25979872329</v>
          </cell>
          <cell r="F161">
            <v>95955.803562471541</v>
          </cell>
          <cell r="G161">
            <v>102070.73034836695</v>
          </cell>
          <cell r="H161">
            <v>8975.5887201583919</v>
          </cell>
        </row>
        <row r="162">
          <cell r="C162">
            <v>7411.818857550059</v>
          </cell>
          <cell r="D162">
            <v>677.73920189135788</v>
          </cell>
          <cell r="E162">
            <v>1846.041592791177</v>
          </cell>
          <cell r="F162">
            <v>0</v>
          </cell>
          <cell r="G162">
            <v>3245.6379398241452</v>
          </cell>
          <cell r="H162">
            <v>1642.4001230433755</v>
          </cell>
        </row>
        <row r="165">
          <cell r="C165">
            <v>255908.17163079424</v>
          </cell>
          <cell r="D165">
            <v>110348.56436810832</v>
          </cell>
          <cell r="E165">
            <v>107911.7808761773</v>
          </cell>
          <cell r="F165">
            <v>716.06223538254619</v>
          </cell>
          <cell r="G165">
            <v>33055.19505662188</v>
          </cell>
          <cell r="H165">
            <v>3876.5690945064734</v>
          </cell>
        </row>
        <row r="166">
          <cell r="C166">
            <v>100970.56168609251</v>
          </cell>
          <cell r="D166">
            <v>18555.327440536876</v>
          </cell>
          <cell r="E166">
            <v>34673.622974903323</v>
          </cell>
          <cell r="F166">
            <v>0</v>
          </cell>
          <cell r="G166">
            <v>46659.33148063405</v>
          </cell>
          <cell r="H166">
            <v>1082.279790018004</v>
          </cell>
        </row>
        <row r="167">
          <cell r="C167">
            <v>80134.603905605152</v>
          </cell>
          <cell r="D167">
            <v>15790.373393904873</v>
          </cell>
          <cell r="E167">
            <v>59568.07556316207</v>
          </cell>
          <cell r="F167">
            <v>0</v>
          </cell>
          <cell r="G167">
            <v>3166.0460735474876</v>
          </cell>
          <cell r="H167">
            <v>1610.1088749904202</v>
          </cell>
        </row>
        <row r="168">
          <cell r="C168">
            <v>528573.81242367893</v>
          </cell>
          <cell r="D168">
            <v>450.93495487187738</v>
          </cell>
          <cell r="E168">
            <v>110766.20285105285</v>
          </cell>
          <cell r="F168">
            <v>0</v>
          </cell>
          <cell r="G168">
            <v>298298.04620653199</v>
          </cell>
          <cell r="H168">
            <v>119058.62841123244</v>
          </cell>
        </row>
        <row r="169">
          <cell r="C169">
            <v>1148206.818594913</v>
          </cell>
          <cell r="D169">
            <v>328.48002460867508</v>
          </cell>
          <cell r="E169">
            <v>317989.79508120689</v>
          </cell>
          <cell r="F169">
            <v>0</v>
          </cell>
          <cell r="G169">
            <v>598669.25063557609</v>
          </cell>
          <cell r="H169">
            <v>231219.2928535309</v>
          </cell>
        </row>
        <row r="170">
          <cell r="C170">
            <v>84380.072879723331</v>
          </cell>
          <cell r="D170">
            <v>4751.6668252866075</v>
          </cell>
          <cell r="E170">
            <v>29988.060766370658</v>
          </cell>
          <cell r="F170">
            <v>804.3860168050519</v>
          </cell>
          <cell r="G170">
            <v>48135.871807823482</v>
          </cell>
          <cell r="H170">
            <v>700.08746343732878</v>
          </cell>
        </row>
        <row r="171">
          <cell r="C171">
            <v>421498.39162254235</v>
          </cell>
          <cell r="D171">
            <v>7594.8048081886227</v>
          </cell>
          <cell r="E171">
            <v>261500.93272942546</v>
          </cell>
          <cell r="F171">
            <v>0</v>
          </cell>
          <cell r="G171">
            <v>138803.52914231818</v>
          </cell>
          <cell r="H171">
            <v>13599.124942628623</v>
          </cell>
        </row>
        <row r="172">
          <cell r="C172">
            <v>181334.26734864706</v>
          </cell>
          <cell r="D172">
            <v>296.06920096529109</v>
          </cell>
          <cell r="E172">
            <v>43178.520709873846</v>
          </cell>
          <cell r="F172">
            <v>0</v>
          </cell>
          <cell r="G172">
            <v>98185.664262190578</v>
          </cell>
          <cell r="H172">
            <v>39674.013175617038</v>
          </cell>
        </row>
        <row r="173">
          <cell r="C173">
            <v>70834.471234062556</v>
          </cell>
          <cell r="D173">
            <v>3532.1161209913234</v>
          </cell>
          <cell r="E173">
            <v>45158.858377399301</v>
          </cell>
          <cell r="F173">
            <v>273.73335384056259</v>
          </cell>
          <cell r="G173">
            <v>18964.688361884098</v>
          </cell>
          <cell r="H173">
            <v>2905.0750199471213</v>
          </cell>
        </row>
        <row r="174">
          <cell r="C174">
            <v>397736.74494327151</v>
          </cell>
          <cell r="D174">
            <v>27171.413473534805</v>
          </cell>
          <cell r="E174">
            <v>142687.93615555053</v>
          </cell>
          <cell r="F174">
            <v>94161.62195644337</v>
          </cell>
          <cell r="G174">
            <v>126915.62313199911</v>
          </cell>
          <cell r="H174">
            <v>6800.15022576096</v>
          </cell>
        </row>
        <row r="175">
          <cell r="C175">
            <v>38124.65002110893</v>
          </cell>
          <cell r="D175">
            <v>2720.1911902187603</v>
          </cell>
          <cell r="E175">
            <v>20674.270232239964</v>
          </cell>
          <cell r="F175">
            <v>0</v>
          </cell>
          <cell r="G175">
            <v>11583.31499536447</v>
          </cell>
          <cell r="H175">
            <v>3146.8736032857569</v>
          </cell>
        </row>
        <row r="186">
          <cell r="C186">
            <v>2807588.4389883634</v>
          </cell>
          <cell r="D186">
            <v>186849.39879360114</v>
          </cell>
          <cell r="E186">
            <v>1163458.3966003689</v>
          </cell>
          <cell r="F186">
            <v>95955.803562471541</v>
          </cell>
          <cell r="G186">
            <v>1361324.8400314685</v>
          </cell>
        </row>
        <row r="187">
          <cell r="C187">
            <v>392528.50696325331</v>
          </cell>
          <cell r="D187">
            <v>59513.824309196367</v>
          </cell>
          <cell r="E187">
            <v>180676.18243178117</v>
          </cell>
          <cell r="F187">
            <v>19118.552152934662</v>
          </cell>
          <cell r="G187">
            <v>133219.9480693434</v>
          </cell>
        </row>
        <row r="188">
          <cell r="C188">
            <v>236744.28977121791</v>
          </cell>
          <cell r="D188">
            <v>10346.78477668163</v>
          </cell>
          <cell r="E188">
            <v>132260.23992811679</v>
          </cell>
          <cell r="F188">
            <v>8576.1296437673627</v>
          </cell>
          <cell r="G188">
            <v>85561.135422648673</v>
          </cell>
        </row>
        <row r="189">
          <cell r="C189">
            <v>740668.06788272201</v>
          </cell>
          <cell r="D189">
            <v>75928.786631639057</v>
          </cell>
          <cell r="E189">
            <v>302672.03986399272</v>
          </cell>
          <cell r="F189">
            <v>36781.786074104464</v>
          </cell>
          <cell r="G189">
            <v>325285.45531303133</v>
          </cell>
        </row>
        <row r="190">
          <cell r="C190">
            <v>1437647.5743706881</v>
          </cell>
          <cell r="D190">
            <v>41060.003076084402</v>
          </cell>
          <cell r="E190">
            <v>547849.93437647854</v>
          </cell>
          <cell r="F190">
            <v>31479.335691664644</v>
          </cell>
          <cell r="G190">
            <v>817258.30122633523</v>
          </cell>
        </row>
        <row r="192">
          <cell r="C192">
            <v>380358.83092795644</v>
          </cell>
          <cell r="D192">
            <v>3226.6477809557746</v>
          </cell>
          <cell r="E192">
            <v>112172.96780568303</v>
          </cell>
          <cell r="F192">
            <v>9670.9778863292686</v>
          </cell>
          <cell r="G192">
            <v>255288.23745500011</v>
          </cell>
        </row>
        <row r="193">
          <cell r="C193">
            <v>1521612.005840793</v>
          </cell>
          <cell r="D193">
            <v>29111.928492304491</v>
          </cell>
          <cell r="E193">
            <v>600884.32103552832</v>
          </cell>
          <cell r="F193">
            <v>63482.055218232541</v>
          </cell>
          <cell r="G193">
            <v>828133.70109453285</v>
          </cell>
        </row>
        <row r="194">
          <cell r="C194">
            <v>663133.65198628255</v>
          </cell>
          <cell r="D194">
            <v>73442.282892422067</v>
          </cell>
          <cell r="E194">
            <v>335278.78299471742</v>
          </cell>
          <cell r="F194">
            <v>21890.435379597857</v>
          </cell>
          <cell r="G194">
            <v>232522.15071954022</v>
          </cell>
        </row>
        <row r="195">
          <cell r="C195">
            <v>229102.87433641942</v>
          </cell>
          <cell r="D195">
            <v>79583.19385915267</v>
          </cell>
          <cell r="E195">
            <v>111229.60591545151</v>
          </cell>
          <cell r="F195">
            <v>0</v>
          </cell>
          <cell r="G195">
            <v>38290.074561817601</v>
          </cell>
        </row>
        <row r="196">
          <cell r="C196">
            <v>13381.075896508204</v>
          </cell>
          <cell r="D196">
            <v>1485.3457687670377</v>
          </cell>
          <cell r="E196">
            <v>3892.7188489678874</v>
          </cell>
          <cell r="F196">
            <v>912.33507831179861</v>
          </cell>
          <cell r="G196">
            <v>7090.676200461492</v>
          </cell>
        </row>
        <row r="198">
          <cell r="C198">
            <v>2924.1609634367924</v>
          </cell>
          <cell r="D198">
            <v>0</v>
          </cell>
          <cell r="E198">
            <v>1298.5748851100518</v>
          </cell>
          <cell r="F198">
            <v>0</v>
          </cell>
          <cell r="G198">
            <v>1625.5860783267397</v>
          </cell>
        </row>
        <row r="199">
          <cell r="C199">
            <v>38822.546843086478</v>
          </cell>
          <cell r="D199">
            <v>0</v>
          </cell>
          <cell r="E199">
            <v>28688.640672206056</v>
          </cell>
          <cell r="F199">
            <v>1605.1091110498378</v>
          </cell>
          <cell r="G199">
            <v>8528.7970598305346</v>
          </cell>
        </row>
        <row r="200">
          <cell r="C200">
            <v>185700.38032979277</v>
          </cell>
          <cell r="D200">
            <v>234.58346199919828</v>
          </cell>
          <cell r="E200">
            <v>131291.23018183303</v>
          </cell>
          <cell r="F200">
            <v>18858.987927117734</v>
          </cell>
          <cell r="G200">
            <v>35315.578758842486</v>
          </cell>
        </row>
        <row r="201">
          <cell r="C201">
            <v>455722.58829953958</v>
          </cell>
          <cell r="D201">
            <v>19657.629016359457</v>
          </cell>
          <cell r="E201">
            <v>299728.31893879053</v>
          </cell>
          <cell r="F201">
            <v>21907.224394503901</v>
          </cell>
          <cell r="G201">
            <v>114429.41594990333</v>
          </cell>
        </row>
        <row r="202">
          <cell r="C202">
            <v>338144.75885801774</v>
          </cell>
          <cell r="D202">
            <v>21788.731331343206</v>
          </cell>
          <cell r="E202">
            <v>181262.45690513006</v>
          </cell>
          <cell r="F202">
            <v>14431.632946708127</v>
          </cell>
          <cell r="G202">
            <v>120661.93767484593</v>
          </cell>
        </row>
        <row r="203">
          <cell r="C203">
            <v>391943.44423248118</v>
          </cell>
          <cell r="D203">
            <v>29330.094819164817</v>
          </cell>
          <cell r="E203">
            <v>174776.72764448274</v>
          </cell>
          <cell r="F203">
            <v>11695.483442342251</v>
          </cell>
          <cell r="G203">
            <v>176141.13832650727</v>
          </cell>
        </row>
        <row r="204">
          <cell r="C204">
            <v>467173.07843036321</v>
          </cell>
          <cell r="D204">
            <v>42467.617859402344</v>
          </cell>
          <cell r="E204">
            <v>165947.60080347644</v>
          </cell>
          <cell r="F204">
            <v>10686.553963078113</v>
          </cell>
          <cell r="G204">
            <v>248071.30580443016</v>
          </cell>
        </row>
        <row r="205">
          <cell r="C205">
            <v>618990.83361586684</v>
          </cell>
          <cell r="D205">
            <v>62680.945187013313</v>
          </cell>
          <cell r="E205">
            <v>139422.80784652437</v>
          </cell>
          <cell r="F205">
            <v>12410.117870527038</v>
          </cell>
          <cell r="G205">
            <v>404476.96271181665</v>
          </cell>
        </row>
        <row r="206">
          <cell r="C206">
            <v>308166.64741518733</v>
          </cell>
          <cell r="D206">
            <v>10689.797118319562</v>
          </cell>
          <cell r="E206">
            <v>41042.038722837948</v>
          </cell>
          <cell r="F206">
            <v>4360.6939071442221</v>
          </cell>
          <cell r="G206">
            <v>252074.11766689015</v>
          </cell>
        </row>
        <row r="208">
          <cell r="C208">
            <v>1769346.1515277757</v>
          </cell>
          <cell r="D208">
            <v>80660.502857267435</v>
          </cell>
          <cell r="E208">
            <v>869591.61427570682</v>
          </cell>
          <cell r="F208">
            <v>5913.9802124462121</v>
          </cell>
          <cell r="G208">
            <v>813180.05418209569</v>
          </cell>
        </row>
        <row r="209">
          <cell r="C209">
            <v>1038242.2874602133</v>
          </cell>
          <cell r="D209">
            <v>106188.89593633477</v>
          </cell>
          <cell r="E209">
            <v>293866.78232464619</v>
          </cell>
          <cell r="F209">
            <v>90041.823350025312</v>
          </cell>
          <cell r="G209">
            <v>548144.78584922734</v>
          </cell>
        </row>
        <row r="210">
          <cell r="C210">
            <v>2807588.4389883634</v>
          </cell>
          <cell r="D210">
            <v>186849.39879360114</v>
          </cell>
          <cell r="E210">
            <v>1163458.3966003689</v>
          </cell>
          <cell r="F210">
            <v>95955.803562471541</v>
          </cell>
          <cell r="G210">
            <v>1361324.8400314685</v>
          </cell>
        </row>
        <row r="211">
          <cell r="C211">
            <v>992520.60860919615</v>
          </cell>
          <cell r="D211">
            <v>8978.9999461521256</v>
          </cell>
          <cell r="E211">
            <v>261400.50638693594</v>
          </cell>
          <cell r="F211">
            <v>22044.968486223053</v>
          </cell>
          <cell r="G211">
            <v>700096.13378989906</v>
          </cell>
        </row>
        <row r="212">
          <cell r="C212">
            <v>938272.22350906394</v>
          </cell>
          <cell r="D212">
            <v>12458.570426243763</v>
          </cell>
          <cell r="E212">
            <v>468414.68894550449</v>
          </cell>
          <cell r="F212">
            <v>65328.956804776652</v>
          </cell>
          <cell r="G212">
            <v>392070.00733253796</v>
          </cell>
        </row>
        <row r="213">
          <cell r="C213">
            <v>404.01826247203775</v>
          </cell>
          <cell r="D213">
            <v>0</v>
          </cell>
          <cell r="E213">
            <v>169.43480047283947</v>
          </cell>
          <cell r="F213">
            <v>0</v>
          </cell>
          <cell r="G213">
            <v>234.58346199919828</v>
          </cell>
        </row>
        <row r="214">
          <cell r="C214">
            <v>644052.99903726752</v>
          </cell>
          <cell r="D214">
            <v>93128.602695366426</v>
          </cell>
          <cell r="E214">
            <v>349421.24255842267</v>
          </cell>
          <cell r="F214">
            <v>8581.8782714717199</v>
          </cell>
          <cell r="G214">
            <v>192921.27551200753</v>
          </cell>
        </row>
        <row r="215">
          <cell r="C215">
            <v>126367.6943390435</v>
          </cell>
          <cell r="D215">
            <v>36875.954430740268</v>
          </cell>
          <cell r="E215">
            <v>49088.019190069375</v>
          </cell>
          <cell r="F215">
            <v>0</v>
          </cell>
          <cell r="G215">
            <v>40403.720718233526</v>
          </cell>
        </row>
        <row r="216">
          <cell r="C216">
            <v>52675.397304268015</v>
          </cell>
          <cell r="D216">
            <v>19458.256118641486</v>
          </cell>
          <cell r="E216">
            <v>18457.290263035044</v>
          </cell>
          <cell r="F216">
            <v>0</v>
          </cell>
          <cell r="G216">
            <v>14759.850922591377</v>
          </cell>
        </row>
        <row r="217">
          <cell r="C217">
            <v>53295.497926457858</v>
          </cell>
          <cell r="D217">
            <v>15949.01517645793</v>
          </cell>
          <cell r="E217">
            <v>16507.214455921025</v>
          </cell>
          <cell r="F217">
            <v>0</v>
          </cell>
          <cell r="G217">
            <v>20839.268294078771</v>
          </cell>
        </row>
        <row r="219">
          <cell r="C219">
            <v>915825.99686430767</v>
          </cell>
          <cell r="D219">
            <v>0</v>
          </cell>
          <cell r="E219">
            <v>353855.82058983052</v>
          </cell>
          <cell r="F219">
            <v>0</v>
          </cell>
          <cell r="G219">
            <v>561970.17627450463</v>
          </cell>
        </row>
        <row r="220">
          <cell r="C220">
            <v>405913.8639772702</v>
          </cell>
          <cell r="D220">
            <v>0</v>
          </cell>
          <cell r="E220">
            <v>228519.19502548737</v>
          </cell>
          <cell r="F220">
            <v>0</v>
          </cell>
          <cell r="G220">
            <v>177394.66895180021</v>
          </cell>
        </row>
        <row r="221">
          <cell r="C221">
            <v>1480522.327566158</v>
          </cell>
          <cell r="D221">
            <v>186171.65959170979</v>
          </cell>
          <cell r="E221">
            <v>579237.33939226961</v>
          </cell>
          <cell r="F221">
            <v>95955.803562471541</v>
          </cell>
          <cell r="G221">
            <v>619157.5250195493</v>
          </cell>
        </row>
        <row r="222">
          <cell r="C222">
            <v>5326.2505801932793</v>
          </cell>
          <cell r="D222">
            <v>677.73920189135788</v>
          </cell>
          <cell r="E222">
            <v>1846.041592791177</v>
          </cell>
          <cell r="F222">
            <v>0</v>
          </cell>
          <cell r="G222">
            <v>2802.4697855107424</v>
          </cell>
        </row>
        <row r="225">
          <cell r="C225">
            <v>907776.96848555806</v>
          </cell>
          <cell r="D225">
            <v>0</v>
          </cell>
          <cell r="E225">
            <v>348948.13159753702</v>
          </cell>
          <cell r="F225">
            <v>0</v>
          </cell>
          <cell r="G225">
            <v>558828.83688804845</v>
          </cell>
        </row>
        <row r="226">
          <cell r="C226">
            <v>8049.0283787504313</v>
          </cell>
          <cell r="D226">
            <v>0</v>
          </cell>
          <cell r="E226">
            <v>4907.6889922940081</v>
          </cell>
          <cell r="F226">
            <v>0</v>
          </cell>
          <cell r="G226">
            <v>3141.3393864564214</v>
          </cell>
        </row>
        <row r="227">
          <cell r="C227">
            <v>405913.8639772702</v>
          </cell>
          <cell r="D227">
            <v>0</v>
          </cell>
          <cell r="E227">
            <v>228519.19502548737</v>
          </cell>
          <cell r="F227">
            <v>0</v>
          </cell>
          <cell r="G227">
            <v>177394.66895180021</v>
          </cell>
        </row>
        <row r="228">
          <cell r="C228">
            <v>10871.862671607927</v>
          </cell>
          <cell r="D228">
            <v>5314.3717087499926</v>
          </cell>
          <cell r="E228">
            <v>5557.4909628579408</v>
          </cell>
          <cell r="F228">
            <v>0</v>
          </cell>
          <cell r="G228">
            <v>0</v>
          </cell>
        </row>
        <row r="229">
          <cell r="C229">
            <v>164008.358416426</v>
          </cell>
          <cell r="D229">
            <v>789.81697023879883</v>
          </cell>
          <cell r="E229">
            <v>110786.54325026838</v>
          </cell>
          <cell r="F229">
            <v>0</v>
          </cell>
          <cell r="G229">
            <v>52431.998195918844</v>
          </cell>
        </row>
        <row r="230">
          <cell r="C230">
            <v>611170.39632351126</v>
          </cell>
          <cell r="D230">
            <v>0</v>
          </cell>
          <cell r="E230">
            <v>225872.36356957676</v>
          </cell>
          <cell r="F230">
            <v>0</v>
          </cell>
          <cell r="G230">
            <v>385298.03275392804</v>
          </cell>
        </row>
        <row r="231">
          <cell r="C231">
            <v>113199.05572621951</v>
          </cell>
          <cell r="D231">
            <v>3571.051526934014</v>
          </cell>
          <cell r="E231">
            <v>50901.889373135033</v>
          </cell>
          <cell r="F231">
            <v>0</v>
          </cell>
          <cell r="G231">
            <v>58726.114826150304</v>
          </cell>
        </row>
        <row r="232">
          <cell r="C232">
            <v>97442.833679857067</v>
          </cell>
          <cell r="D232">
            <v>2901.0557138103409</v>
          </cell>
          <cell r="E232">
            <v>73615.059869898105</v>
          </cell>
          <cell r="F232">
            <v>0</v>
          </cell>
          <cell r="G232">
            <v>20926.718096148747</v>
          </cell>
        </row>
        <row r="233">
          <cell r="C233">
            <v>483829.82074838399</v>
          </cell>
          <cell r="D233">
            <v>173595.36367197696</v>
          </cell>
          <cell r="E233">
            <v>112503.99236653921</v>
          </cell>
          <cell r="F233">
            <v>95955.803562471541</v>
          </cell>
          <cell r="G233">
            <v>101774.66114740165</v>
          </cell>
        </row>
        <row r="234">
          <cell r="C234">
            <v>5326.2505801932793</v>
          </cell>
          <cell r="D234">
            <v>677.73920189135788</v>
          </cell>
          <cell r="E234">
            <v>1846.041592791177</v>
          </cell>
          <cell r="F234">
            <v>0</v>
          </cell>
          <cell r="G234">
            <v>2802.4697855107424</v>
          </cell>
        </row>
        <row r="237">
          <cell r="C237">
            <v>244714.8842965143</v>
          </cell>
          <cell r="D237">
            <v>106984.90868204803</v>
          </cell>
          <cell r="E237">
            <v>105185.86448210105</v>
          </cell>
          <cell r="F237">
            <v>716.06223538254619</v>
          </cell>
          <cell r="G237">
            <v>31828.048896984899</v>
          </cell>
        </row>
        <row r="238">
          <cell r="C238">
            <v>96998.519410843699</v>
          </cell>
          <cell r="D238">
            <v>17851.577054539284</v>
          </cell>
          <cell r="E238">
            <v>33695.629323831796</v>
          </cell>
          <cell r="F238">
            <v>0</v>
          </cell>
          <cell r="G238">
            <v>45451.313032472412</v>
          </cell>
        </row>
        <row r="239">
          <cell r="C239">
            <v>77158.016861781623</v>
          </cell>
          <cell r="D239">
            <v>15790.373393904873</v>
          </cell>
          <cell r="E239">
            <v>58355.567405886766</v>
          </cell>
          <cell r="F239">
            <v>0</v>
          </cell>
          <cell r="G239">
            <v>3012.0760619897251</v>
          </cell>
        </row>
        <row r="240">
          <cell r="C240">
            <v>403209.4409173326</v>
          </cell>
          <cell r="D240">
            <v>450.93495487187738</v>
          </cell>
          <cell r="E240">
            <v>109384.24747888347</v>
          </cell>
          <cell r="F240">
            <v>0</v>
          </cell>
          <cell r="G240">
            <v>293374.25848359131</v>
          </cell>
        </row>
        <row r="241">
          <cell r="C241">
            <v>868351.38100987009</v>
          </cell>
          <cell r="D241">
            <v>328.48002460867508</v>
          </cell>
          <cell r="E241">
            <v>317442.32837352582</v>
          </cell>
          <cell r="F241">
            <v>0</v>
          </cell>
          <cell r="G241">
            <v>550580.57261176291</v>
          </cell>
        </row>
        <row r="242">
          <cell r="C242">
            <v>82057.028893766939</v>
          </cell>
          <cell r="D242">
            <v>4282.4999012882108</v>
          </cell>
          <cell r="E242">
            <v>29988.060766370658</v>
          </cell>
          <cell r="F242">
            <v>804.3860168050519</v>
          </cell>
          <cell r="G242">
            <v>46982.082209302833</v>
          </cell>
        </row>
        <row r="243">
          <cell r="C243">
            <v>403676.29235835955</v>
          </cell>
          <cell r="D243">
            <v>7440.8347966308593</v>
          </cell>
          <cell r="E243">
            <v>259632.0332510421</v>
          </cell>
          <cell r="F243">
            <v>0</v>
          </cell>
          <cell r="G243">
            <v>136603.42431070347</v>
          </cell>
        </row>
        <row r="244">
          <cell r="C244">
            <v>140542.98491054287</v>
          </cell>
          <cell r="D244">
            <v>296.06920096529109</v>
          </cell>
          <cell r="E244">
            <v>42904.787356033281</v>
          </cell>
          <cell r="F244">
            <v>0</v>
          </cell>
          <cell r="G244">
            <v>97342.128353544162</v>
          </cell>
        </row>
        <row r="245">
          <cell r="C245">
            <v>66786.140596364683</v>
          </cell>
          <cell r="D245">
            <v>3532.1161209913234</v>
          </cell>
          <cell r="E245">
            <v>44862.789176434002</v>
          </cell>
          <cell r="F245">
            <v>273.73335384056259</v>
          </cell>
          <cell r="G245">
            <v>18117.501945098658</v>
          </cell>
        </row>
        <row r="246">
          <cell r="C246">
            <v>389285.40811503638</v>
          </cell>
          <cell r="D246">
            <v>27171.413473534805</v>
          </cell>
          <cell r="E246">
            <v>141332.81875404081</v>
          </cell>
          <cell r="F246">
            <v>94161.62195644337</v>
          </cell>
          <cell r="G246">
            <v>126619.55393103381</v>
          </cell>
        </row>
        <row r="247">
          <cell r="C247">
            <v>34808.341617350314</v>
          </cell>
          <cell r="D247">
            <v>2720.1911902187603</v>
          </cell>
          <cell r="E247">
            <v>20674.270232239964</v>
          </cell>
          <cell r="F247">
            <v>0</v>
          </cell>
          <cell r="G247">
            <v>11413.88019489163</v>
          </cell>
        </row>
        <row r="260">
          <cell r="C260">
            <v>4288.5189257053817</v>
          </cell>
          <cell r="D260">
            <v>10938.141218395096</v>
          </cell>
          <cell r="E260">
            <v>4677.3788622915417</v>
          </cell>
          <cell r="F260">
            <v>2622.1593969654177</v>
          </cell>
          <cell r="G260">
            <v>3160.9383709590406</v>
          </cell>
        </row>
        <row r="262">
          <cell r="C262">
            <v>7502.6179156162252</v>
          </cell>
          <cell r="D262">
            <v>13871.351990540003</v>
          </cell>
          <cell r="E262">
            <v>7787.3001817709519</v>
          </cell>
          <cell r="F262">
            <v>3679.2883435582812</v>
          </cell>
          <cell r="G262">
            <v>4820.0879700662845</v>
          </cell>
        </row>
        <row r="263">
          <cell r="C263">
            <v>7377.0662207997839</v>
          </cell>
          <cell r="D263">
            <v>14700.803571428569</v>
          </cell>
          <cell r="E263">
            <v>7228.4456344586752</v>
          </cell>
          <cell r="F263">
            <v>3080.9694793536805</v>
          </cell>
          <cell r="G263">
            <v>7151.7693379552866</v>
          </cell>
        </row>
        <row r="264">
          <cell r="C264">
            <v>4879.5019581127026</v>
          </cell>
          <cell r="D264">
            <v>9931.3870301781553</v>
          </cell>
          <cell r="E264">
            <v>4846.9703542627967</v>
          </cell>
          <cell r="F264">
            <v>2304.0837336456707</v>
          </cell>
          <cell r="G264">
            <v>4021.7672820420426</v>
          </cell>
        </row>
        <row r="265">
          <cell r="C265">
            <v>2597.8794966555397</v>
          </cell>
          <cell r="D265">
            <v>7600.1866666666656</v>
          </cell>
          <cell r="E265">
            <v>2942.1883325590647</v>
          </cell>
          <cell r="F265">
            <v>2226.782608695652</v>
          </cell>
          <cell r="G265">
            <v>2130.0440071179137</v>
          </cell>
        </row>
        <row r="267">
          <cell r="C267">
            <v>1724.1964712942017</v>
          </cell>
          <cell r="D267">
            <v>4946.1506867651242</v>
          </cell>
          <cell r="E267">
            <v>2284.2946568279554</v>
          </cell>
          <cell r="F267">
            <v>2417.4415529917765</v>
          </cell>
          <cell r="G267">
            <v>1411.1058808098592</v>
          </cell>
        </row>
        <row r="268">
          <cell r="C268">
            <v>3093.273324360775</v>
          </cell>
          <cell r="D268">
            <v>6863.5035687367845</v>
          </cell>
          <cell r="E268">
            <v>3351.6995401582972</v>
          </cell>
          <cell r="F268">
            <v>2621.9464490682653</v>
          </cell>
          <cell r="G268">
            <v>2809.3552378764043</v>
          </cell>
        </row>
        <row r="269">
          <cell r="C269">
            <v>5313.8343715188994</v>
          </cell>
          <cell r="D269">
            <v>8343.8163778643848</v>
          </cell>
          <cell r="E269">
            <v>5337.3757008768744</v>
          </cell>
          <cell r="F269">
            <v>2725.2657124199341</v>
          </cell>
          <cell r="G269">
            <v>4566.564451509812</v>
          </cell>
        </row>
        <row r="270">
          <cell r="C270">
            <v>13543.043682932022</v>
          </cell>
          <cell r="D270">
            <v>15102.998617944884</v>
          </cell>
          <cell r="E270">
            <v>12267.719282363441</v>
          </cell>
          <cell r="F270">
            <v>0</v>
          </cell>
          <cell r="G270">
            <v>14005.503855380881</v>
          </cell>
        </row>
        <row r="271">
          <cell r="C271">
            <v>3832.9015486225758</v>
          </cell>
          <cell r="D271">
            <v>8942.032169547967</v>
          </cell>
          <cell r="E271">
            <v>4540.1396719027189</v>
          </cell>
          <cell r="F271">
            <v>2333.1186379474261</v>
          </cell>
          <cell r="G271">
            <v>2567.3522681145469</v>
          </cell>
        </row>
        <row r="273">
          <cell r="C273">
            <v>374.69001957115466</v>
          </cell>
          <cell r="D273">
            <v>0</v>
          </cell>
          <cell r="E273">
            <v>615.40715453418409</v>
          </cell>
          <cell r="F273">
            <v>0</v>
          </cell>
          <cell r="G273">
            <v>182.39677220255419</v>
          </cell>
        </row>
        <row r="274">
          <cell r="C274">
            <v>886.04141515670233</v>
          </cell>
          <cell r="D274">
            <v>0</v>
          </cell>
          <cell r="E274">
            <v>969.71372717180009</v>
          </cell>
          <cell r="F274">
            <v>1048.7504956790212</v>
          </cell>
          <cell r="G274">
            <v>573.96801224428111</v>
          </cell>
        </row>
        <row r="275">
          <cell r="C275">
            <v>1862.9436705349522</v>
          </cell>
          <cell r="D275">
            <v>8000</v>
          </cell>
          <cell r="E275">
            <v>1983.2504755708057</v>
          </cell>
          <cell r="F275">
            <v>2302.5977642361449</v>
          </cell>
          <cell r="G275">
            <v>1140.1376881615145</v>
          </cell>
        </row>
        <row r="276">
          <cell r="C276">
            <v>3623.4802098655832</v>
          </cell>
          <cell r="D276">
            <v>5739.1772687609127</v>
          </cell>
          <cell r="E276">
            <v>3927.7962949660327</v>
          </cell>
          <cell r="F276">
            <v>2548.1448672347901</v>
          </cell>
          <cell r="G276">
            <v>2668.7945379101461</v>
          </cell>
        </row>
        <row r="277">
          <cell r="C277">
            <v>4627.1057370583303</v>
          </cell>
          <cell r="D277">
            <v>7603.4909485383087</v>
          </cell>
          <cell r="E277">
            <v>5258.557478288596</v>
          </cell>
          <cell r="F277">
            <v>2581.2770622896896</v>
          </cell>
          <cell r="G277">
            <v>3385.7407621193342</v>
          </cell>
        </row>
        <row r="278">
          <cell r="C278">
            <v>5134.5390784692163</v>
          </cell>
          <cell r="D278">
            <v>10662.620506644942</v>
          </cell>
          <cell r="E278">
            <v>5796.0987507199434</v>
          </cell>
          <cell r="F278">
            <v>2634.0074428706298</v>
          </cell>
          <cell r="G278">
            <v>3723.6281286823778</v>
          </cell>
        </row>
        <row r="279">
          <cell r="C279">
            <v>4967.3170626217907</v>
          </cell>
          <cell r="D279">
            <v>11989.468111722403</v>
          </cell>
          <cell r="E279">
            <v>5718.105302933046</v>
          </cell>
          <cell r="F279">
            <v>3224.1371318508109</v>
          </cell>
          <cell r="G279">
            <v>3338.0397595208715</v>
          </cell>
        </row>
        <row r="280">
          <cell r="C280">
            <v>5113.1591724872624</v>
          </cell>
          <cell r="D280">
            <v>12136.759865944639</v>
          </cell>
          <cell r="E280">
            <v>6581.8708785611225</v>
          </cell>
          <cell r="F280">
            <v>3066.7804500849602</v>
          </cell>
          <cell r="G280">
            <v>3581.2498277549944</v>
          </cell>
        </row>
        <row r="281">
          <cell r="C281">
            <v>3066.4416506348202</v>
          </cell>
          <cell r="D281">
            <v>16911.078977580935</v>
          </cell>
          <cell r="E281">
            <v>3481.5672809977973</v>
          </cell>
          <cell r="F281">
            <v>2318.1063763872057</v>
          </cell>
          <cell r="G281">
            <v>2424.683159821298</v>
          </cell>
        </row>
        <row r="283">
          <cell r="C283">
            <v>4375.0480085279851</v>
          </cell>
          <cell r="D283">
            <v>11804.725205948153</v>
          </cell>
          <cell r="E283">
            <v>4322.3936424948506</v>
          </cell>
          <cell r="F283">
            <v>3865.6615591662762</v>
          </cell>
          <cell r="G283">
            <v>3698.0992818091831</v>
          </cell>
        </row>
        <row r="284">
          <cell r="C284">
            <v>4141.0582592145629</v>
          </cell>
          <cell r="D284">
            <v>10279.888775070021</v>
          </cell>
          <cell r="E284">
            <v>5727.828211772905</v>
          </cell>
          <cell r="F284">
            <v>2540.4857156939702</v>
          </cell>
          <cell r="G284">
            <v>2364.0530409035109</v>
          </cell>
        </row>
        <row r="286">
          <cell r="C286">
            <v>1192.7034855626571</v>
          </cell>
          <cell r="D286">
            <v>2117.6315599459581</v>
          </cell>
          <cell r="E286">
            <v>1419.6850774740603</v>
          </cell>
          <cell r="F286">
            <v>1601.76468452685</v>
          </cell>
          <cell r="G286">
            <v>1083.2102749354781</v>
          </cell>
        </row>
        <row r="287">
          <cell r="C287">
            <v>2368.9696069802922</v>
          </cell>
          <cell r="D287">
            <v>3290.7766322266993</v>
          </cell>
          <cell r="E287">
            <v>2784.1311949489218</v>
          </cell>
          <cell r="F287">
            <v>2595.4647130205608</v>
          </cell>
          <cell r="G287">
            <v>1805.9352796805194</v>
          </cell>
        </row>
        <row r="288">
          <cell r="C288">
            <v>1551.022481010169</v>
          </cell>
          <cell r="D288">
            <v>0</v>
          </cell>
          <cell r="E288">
            <v>3200</v>
          </cell>
          <cell r="F288">
            <v>0</v>
          </cell>
          <cell r="G288">
            <v>360</v>
          </cell>
        </row>
        <row r="289">
          <cell r="C289">
            <v>6645.3489223031165</v>
          </cell>
          <cell r="D289">
            <v>7342.402808246562</v>
          </cell>
          <cell r="E289">
            <v>6418.2392094895522</v>
          </cell>
          <cell r="F289">
            <v>5446.5417019605984</v>
          </cell>
          <cell r="G289">
            <v>6773.5324065633131</v>
          </cell>
        </row>
        <row r="290">
          <cell r="C290">
            <v>12224.402117872869</v>
          </cell>
          <cell r="D290">
            <v>12552.866467150616</v>
          </cell>
          <cell r="E290">
            <v>12452.461250894959</v>
          </cell>
          <cell r="F290">
            <v>0</v>
          </cell>
          <cell r="G290">
            <v>11647.539218614438</v>
          </cell>
        </row>
        <row r="291">
          <cell r="C291">
            <v>17972.278095484377</v>
          </cell>
          <cell r="D291">
            <v>17962.01629614125</v>
          </cell>
          <cell r="E291">
            <v>18243.496975731516</v>
          </cell>
          <cell r="F291">
            <v>0</v>
          </cell>
          <cell r="G291">
            <v>17646.645478807783</v>
          </cell>
        </row>
        <row r="292">
          <cell r="C292">
            <v>34934.002209609534</v>
          </cell>
          <cell r="D292">
            <v>30570.938695331399</v>
          </cell>
          <cell r="E292">
            <v>34863.41564192198</v>
          </cell>
          <cell r="F292">
            <v>0</v>
          </cell>
          <cell r="G292">
            <v>38329.119198227607</v>
          </cell>
        </row>
        <row r="294">
          <cell r="C294">
            <v>2027.2524120751882</v>
          </cell>
          <cell r="D294">
            <v>0</v>
          </cell>
          <cell r="E294">
            <v>2056.0119403564031</v>
          </cell>
          <cell r="F294">
            <v>0</v>
          </cell>
          <cell r="G294">
            <v>2009.1433968474209</v>
          </cell>
        </row>
        <row r="295">
          <cell r="C295">
            <v>4372.4343876825114</v>
          </cell>
          <cell r="D295">
            <v>0</v>
          </cell>
          <cell r="E295">
            <v>5795.071521030105</v>
          </cell>
          <cell r="F295">
            <v>0</v>
          </cell>
          <cell r="G295">
            <v>2539.7981847632145</v>
          </cell>
        </row>
        <row r="296">
          <cell r="C296">
            <v>5663.7287267769352</v>
          </cell>
          <cell r="D296">
            <v>10947.167192752395</v>
          </cell>
          <cell r="E296">
            <v>5845.3028843867469</v>
          </cell>
          <cell r="F296">
            <v>2622.1593969654177</v>
          </cell>
          <cell r="G296">
            <v>4376.5848608286178</v>
          </cell>
        </row>
        <row r="297">
          <cell r="C297">
            <v>4445.3635982889109</v>
          </cell>
          <cell r="D297">
            <v>8458.75</v>
          </cell>
          <cell r="E297">
            <v>2329.9308849485451</v>
          </cell>
          <cell r="F297">
            <v>0</v>
          </cell>
          <cell r="G297">
            <v>4868.2575345331234</v>
          </cell>
        </row>
        <row r="300">
          <cell r="C300">
            <v>2013.9505849800842</v>
          </cell>
          <cell r="D300">
            <v>0</v>
          </cell>
          <cell r="E300">
            <v>2026.1495186325458</v>
          </cell>
          <cell r="F300">
            <v>0</v>
          </cell>
          <cell r="G300">
            <v>2006.3332345062117</v>
          </cell>
        </row>
        <row r="301">
          <cell r="C301">
            <v>3527.4449455721633</v>
          </cell>
          <cell r="D301">
            <v>0</v>
          </cell>
          <cell r="E301">
            <v>4179.2997611375094</v>
          </cell>
          <cell r="F301">
            <v>0</v>
          </cell>
          <cell r="G301">
            <v>2509.0574651501192</v>
          </cell>
        </row>
        <row r="302">
          <cell r="C302">
            <v>4372.4343876825114</v>
          </cell>
          <cell r="D302">
            <v>0</v>
          </cell>
          <cell r="E302">
            <v>5795.071521030105</v>
          </cell>
          <cell r="F302">
            <v>0</v>
          </cell>
          <cell r="G302">
            <v>2539.7981847632145</v>
          </cell>
        </row>
        <row r="303">
          <cell r="C303">
            <v>7429.7120947834346</v>
          </cell>
          <cell r="D303">
            <v>9323.8129845246731</v>
          </cell>
          <cell r="E303">
            <v>5618.4709701046459</v>
          </cell>
          <cell r="F303">
            <v>0</v>
          </cell>
          <cell r="G303">
            <v>0</v>
          </cell>
        </row>
        <row r="304">
          <cell r="C304">
            <v>4608.6000827857615</v>
          </cell>
          <cell r="D304">
            <v>8732.2511395403089</v>
          </cell>
          <cell r="E304">
            <v>4222.9214124572045</v>
          </cell>
          <cell r="F304">
            <v>0</v>
          </cell>
          <cell r="G304">
            <v>5361.4052106697973</v>
          </cell>
        </row>
        <row r="305">
          <cell r="C305">
            <v>4592.7796946019544</v>
          </cell>
          <cell r="D305">
            <v>0</v>
          </cell>
          <cell r="E305">
            <v>5307.8728400282725</v>
          </cell>
          <cell r="F305">
            <v>0</v>
          </cell>
          <cell r="G305">
            <v>4173.5723143426003</v>
          </cell>
        </row>
        <row r="306">
          <cell r="C306">
            <v>6041.7370214025805</v>
          </cell>
          <cell r="D306">
            <v>13046.508308058865</v>
          </cell>
          <cell r="E306">
            <v>5899.8596228619181</v>
          </cell>
          <cell r="F306">
            <v>0</v>
          </cell>
          <cell r="G306">
            <v>5738.7615630967612</v>
          </cell>
        </row>
        <row r="307">
          <cell r="C307">
            <v>9421.5103064444211</v>
          </cell>
          <cell r="D307">
            <v>17934.683659012848</v>
          </cell>
          <cell r="E307">
            <v>8205.0693700400025</v>
          </cell>
          <cell r="F307">
            <v>0</v>
          </cell>
          <cell r="G307">
            <v>12520.476033727518</v>
          </cell>
        </row>
        <row r="308">
          <cell r="C308">
            <v>6489.2745033881029</v>
          </cell>
          <cell r="D308">
            <v>10846.982812632357</v>
          </cell>
          <cell r="E308">
            <v>6964.3552038606831</v>
          </cell>
          <cell r="F308">
            <v>2622.1593969654177</v>
          </cell>
          <cell r="G308">
            <v>2177.2552663192796</v>
          </cell>
        </row>
        <row r="309">
          <cell r="C309">
            <v>4445.3635982889109</v>
          </cell>
          <cell r="D309">
            <v>8458.75</v>
          </cell>
          <cell r="E309">
            <v>2329.9308849485451</v>
          </cell>
          <cell r="F309">
            <v>0</v>
          </cell>
          <cell r="G309">
            <v>4868.2575345331234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</row>
        <row r="312">
          <cell r="C312">
            <v>10519.599758907352</v>
          </cell>
          <cell r="D312">
            <v>12138.310669167231</v>
          </cell>
          <cell r="E312">
            <v>9586.398012162852</v>
          </cell>
          <cell r="F312">
            <v>1322.5348383485955</v>
          </cell>
          <cell r="G312">
            <v>8369.5359643981064</v>
          </cell>
        </row>
        <row r="313">
          <cell r="C313">
            <v>10788.84284370491</v>
          </cell>
          <cell r="D313">
            <v>13075.83043231945</v>
          </cell>
          <cell r="E313">
            <v>10605.008244555753</v>
          </cell>
          <cell r="F313">
            <v>0</v>
          </cell>
          <cell r="G313">
            <v>10026.886580167269</v>
          </cell>
        </row>
        <row r="314">
          <cell r="C314">
            <v>7512.1051396682096</v>
          </cell>
          <cell r="D314">
            <v>9478.8932414550145</v>
          </cell>
          <cell r="E314">
            <v>7159.6710996248667</v>
          </cell>
          <cell r="F314">
            <v>0</v>
          </cell>
          <cell r="G314">
            <v>4029.5137581293611</v>
          </cell>
        </row>
        <row r="315">
          <cell r="C315">
            <v>4539.3656108088107</v>
          </cell>
          <cell r="D315">
            <v>5624.258890018893</v>
          </cell>
          <cell r="E315">
            <v>5886.9933195801323</v>
          </cell>
          <cell r="F315">
            <v>0</v>
          </cell>
          <cell r="G315">
            <v>4035.2366532376886</v>
          </cell>
        </row>
        <row r="316">
          <cell r="C316">
            <v>1887.5128127190928</v>
          </cell>
          <cell r="D316">
            <v>3000</v>
          </cell>
          <cell r="E316">
            <v>1692.6943501913124</v>
          </cell>
          <cell r="F316">
            <v>0</v>
          </cell>
          <cell r="G316">
            <v>1999.1734843710158</v>
          </cell>
        </row>
        <row r="317">
          <cell r="C317">
            <v>6036.4792152896662</v>
          </cell>
          <cell r="D317">
            <v>8281.175815117138</v>
          </cell>
          <cell r="E317">
            <v>6140.8389733287249</v>
          </cell>
          <cell r="F317">
            <v>5659.6990149980393</v>
          </cell>
          <cell r="G317">
            <v>5771.7105540608654</v>
          </cell>
        </row>
        <row r="318">
          <cell r="C318">
            <v>4415.3595423769966</v>
          </cell>
          <cell r="D318">
            <v>8250.265237788115</v>
          </cell>
          <cell r="E318">
            <v>4513.341192457241</v>
          </cell>
          <cell r="F318">
            <v>0</v>
          </cell>
          <cell r="G318">
            <v>4020.2444488558649</v>
          </cell>
        </row>
        <row r="319">
          <cell r="C319">
            <v>2232.2599384714817</v>
          </cell>
          <cell r="D319">
            <v>6020</v>
          </cell>
          <cell r="E319">
            <v>3393.5732036329687</v>
          </cell>
          <cell r="F319">
            <v>0</v>
          </cell>
          <cell r="G319">
            <v>1708.87573955674</v>
          </cell>
        </row>
        <row r="320">
          <cell r="C320">
            <v>3873.3678828913789</v>
          </cell>
          <cell r="D320">
            <v>4574.3682115646579</v>
          </cell>
          <cell r="E320">
            <v>4453.0317615861795</v>
          </cell>
          <cell r="F320">
            <v>1660</v>
          </cell>
          <cell r="G320">
            <v>2334.7738529081166</v>
          </cell>
        </row>
        <row r="321">
          <cell r="C321">
            <v>3488.5857682216647</v>
          </cell>
          <cell r="D321">
            <v>7621.6822291051312</v>
          </cell>
          <cell r="E321">
            <v>4864.0455059952783</v>
          </cell>
          <cell r="F321">
            <v>2608.8910697741862</v>
          </cell>
          <cell r="G321">
            <v>1720.5634675228757</v>
          </cell>
        </row>
        <row r="322">
          <cell r="C322">
            <v>4666.9949169818419</v>
          </cell>
          <cell r="D322">
            <v>13478.305596620881</v>
          </cell>
          <cell r="E322">
            <v>4274.4365594407864</v>
          </cell>
          <cell r="F322">
            <v>0</v>
          </cell>
          <cell r="G322">
            <v>3278.1077157300433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</row>
        <row r="335">
          <cell r="C335">
            <v>7.1163857647492028</v>
          </cell>
          <cell r="D335">
            <v>12.23039663073645</v>
          </cell>
          <cell r="E335">
            <v>7.5660793898279453</v>
          </cell>
          <cell r="F335">
            <v>5.9746103139639697</v>
          </cell>
          <cell r="G335">
            <v>5.9288485436994875</v>
          </cell>
          <cell r="H335">
            <v>0</v>
          </cell>
          <cell r="I335">
            <v>0</v>
          </cell>
        </row>
        <row r="337">
          <cell r="C337">
            <v>9.4885801294251682</v>
          </cell>
          <cell r="D337">
            <v>13.02803364036844</v>
          </cell>
          <cell r="E337">
            <v>9.9039797008546895</v>
          </cell>
          <cell r="F337">
            <v>6.2851063829787241</v>
          </cell>
          <cell r="G337">
            <v>7.5780757097791751</v>
          </cell>
          <cell r="H337">
            <v>0</v>
          </cell>
          <cell r="I337">
            <v>0</v>
          </cell>
        </row>
        <row r="338">
          <cell r="C338">
            <v>9.1569810808978165</v>
          </cell>
          <cell r="D338">
            <v>12.423676012461062</v>
          </cell>
          <cell r="E338">
            <v>9.5231899771111994</v>
          </cell>
          <cell r="F338">
            <v>5.8882681564245809</v>
          </cell>
          <cell r="G338">
            <v>8.5149041199923996</v>
          </cell>
          <cell r="H338">
            <v>0</v>
          </cell>
          <cell r="I338">
            <v>0</v>
          </cell>
        </row>
        <row r="339">
          <cell r="C339">
            <v>7.9144146294443756</v>
          </cell>
          <cell r="D339">
            <v>12.206464387118489</v>
          </cell>
          <cell r="E339">
            <v>7.9779733411234259</v>
          </cell>
          <cell r="F339">
            <v>6.213352836098804</v>
          </cell>
          <cell r="G339">
            <v>6.9191939937087463</v>
          </cell>
          <cell r="H339">
            <v>0</v>
          </cell>
          <cell r="I339">
            <v>0</v>
          </cell>
        </row>
        <row r="340">
          <cell r="C340">
            <v>5.4721343684109645</v>
          </cell>
          <cell r="D340">
            <v>11.041666666666668</v>
          </cell>
          <cell r="E340">
            <v>5.8713408454063023</v>
          </cell>
          <cell r="F340">
            <v>5.543689320388351</v>
          </cell>
          <cell r="G340">
            <v>4.8146089894633946</v>
          </cell>
          <cell r="H340">
            <v>0</v>
          </cell>
          <cell r="I340">
            <v>0</v>
          </cell>
        </row>
        <row r="341">
          <cell r="H341">
            <v>0</v>
          </cell>
          <cell r="I341">
            <v>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</row>
        <row r="343">
          <cell r="C343">
            <v>4.5559518861070636</v>
          </cell>
          <cell r="D343">
            <v>5.2368851021542522</v>
          </cell>
          <cell r="E343">
            <v>4.8023300556553625</v>
          </cell>
          <cell r="F343">
            <v>4.8707160416016846</v>
          </cell>
          <cell r="G343">
            <v>4.3290266035174163</v>
          </cell>
          <cell r="H343">
            <v>0</v>
          </cell>
          <cell r="I343">
            <v>0</v>
          </cell>
        </row>
        <row r="344">
          <cell r="C344">
            <v>10.143571128190331</v>
          </cell>
          <cell r="D344">
            <v>11.036788431461757</v>
          </cell>
          <cell r="E344">
            <v>10.103847438933279</v>
          </cell>
          <cell r="F344">
            <v>9.1758932458925813</v>
          </cell>
          <cell r="G344">
            <v>10.009826805620854</v>
          </cell>
          <cell r="H344">
            <v>0</v>
          </cell>
          <cell r="I344">
            <v>0</v>
          </cell>
        </row>
        <row r="345">
          <cell r="C345">
            <v>15.358600653535913</v>
          </cell>
          <cell r="D345">
            <v>15.895068890456468</v>
          </cell>
          <cell r="E345">
            <v>14.846819553246865</v>
          </cell>
          <cell r="F345">
            <v>0</v>
          </cell>
          <cell r="G345">
            <v>15.73355946838721</v>
          </cell>
          <cell r="H345">
            <v>0</v>
          </cell>
          <cell r="I345">
            <v>0</v>
          </cell>
        </row>
        <row r="346">
          <cell r="C346">
            <v>15</v>
          </cell>
          <cell r="D346">
            <v>15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</row>
        <row r="347">
          <cell r="H347">
            <v>0</v>
          </cell>
          <cell r="I347">
            <v>0</v>
          </cell>
        </row>
        <row r="348">
          <cell r="C348">
            <v>3.1057466832325917</v>
          </cell>
          <cell r="D348">
            <v>0</v>
          </cell>
          <cell r="E348">
            <v>2.7088870949662267</v>
          </cell>
          <cell r="F348">
            <v>0</v>
          </cell>
          <cell r="G348">
            <v>3.4227719709788329</v>
          </cell>
          <cell r="H348">
            <v>0</v>
          </cell>
          <cell r="I348">
            <v>0</v>
          </cell>
        </row>
        <row r="349">
          <cell r="C349">
            <v>4.8772209227223051</v>
          </cell>
          <cell r="D349">
            <v>0</v>
          </cell>
          <cell r="E349">
            <v>4.9499077460561187</v>
          </cell>
          <cell r="F349">
            <v>3.4746771502483798</v>
          </cell>
          <cell r="G349">
            <v>4.8845348912746616</v>
          </cell>
          <cell r="H349">
            <v>0</v>
          </cell>
          <cell r="I349">
            <v>0</v>
          </cell>
        </row>
        <row r="350">
          <cell r="C350">
            <v>6.141492227753246</v>
          </cell>
          <cell r="D350">
            <v>13</v>
          </cell>
          <cell r="E350">
            <v>6.1826604185272771</v>
          </cell>
          <cell r="F350">
            <v>6.0391599651440453</v>
          </cell>
          <cell r="G350">
            <v>5.9915129522145003</v>
          </cell>
          <cell r="H350">
            <v>0</v>
          </cell>
          <cell r="I350">
            <v>0</v>
          </cell>
        </row>
        <row r="351">
          <cell r="C351">
            <v>7.966296064837648</v>
          </cell>
          <cell r="D351">
            <v>11.855890822625629</v>
          </cell>
          <cell r="E351">
            <v>8.1484146990834532</v>
          </cell>
          <cell r="F351">
            <v>7.2818704314358103</v>
          </cell>
          <cell r="G351">
            <v>6.9097830139232075</v>
          </cell>
          <cell r="H351">
            <v>0</v>
          </cell>
          <cell r="I351">
            <v>0</v>
          </cell>
        </row>
        <row r="352">
          <cell r="C352">
            <v>8.1712812746398065</v>
          </cell>
          <cell r="D352">
            <v>12.362446434991202</v>
          </cell>
          <cell r="E352">
            <v>8.5055174746538</v>
          </cell>
          <cell r="F352">
            <v>6.2766780303560878</v>
          </cell>
          <cell r="G352">
            <v>7.0829909901036912</v>
          </cell>
          <cell r="H352">
            <v>0</v>
          </cell>
          <cell r="I352">
            <v>0</v>
          </cell>
        </row>
        <row r="353">
          <cell r="C353">
            <v>7.8630847407926696</v>
          </cell>
          <cell r="D353">
            <v>13.505058662236129</v>
          </cell>
          <cell r="E353">
            <v>8.1402593303973987</v>
          </cell>
          <cell r="F353">
            <v>5.6626558420891806</v>
          </cell>
          <cell r="G353">
            <v>6.7026158652533407</v>
          </cell>
          <cell r="H353">
            <v>0</v>
          </cell>
          <cell r="I353">
            <v>0</v>
          </cell>
        </row>
        <row r="354">
          <cell r="C354">
            <v>7.0887719734449792</v>
          </cell>
          <cell r="D354">
            <v>12.818898155494521</v>
          </cell>
          <cell r="E354">
            <v>7.2393402871498758</v>
          </cell>
          <cell r="F354">
            <v>5.0476137032513098</v>
          </cell>
          <cell r="G354">
            <v>5.9698003520656968</v>
          </cell>
          <cell r="H354">
            <v>0</v>
          </cell>
          <cell r="I354">
            <v>0</v>
          </cell>
        </row>
        <row r="355">
          <cell r="C355">
            <v>6.5610163814867102</v>
          </cell>
          <cell r="D355">
            <v>11.728253591494806</v>
          </cell>
          <cell r="E355">
            <v>6.9401140363033855</v>
          </cell>
          <cell r="F355">
            <v>4.9769638322599485</v>
          </cell>
          <cell r="G355">
            <v>5.4832073725067509</v>
          </cell>
          <cell r="H355">
            <v>0</v>
          </cell>
          <cell r="I355">
            <v>0</v>
          </cell>
        </row>
        <row r="356">
          <cell r="C356">
            <v>4.8846256748228312</v>
          </cell>
          <cell r="D356">
            <v>9.5622403642967662</v>
          </cell>
          <cell r="E356">
            <v>5.6245168970819632</v>
          </cell>
          <cell r="F356">
            <v>3.5894772263086732</v>
          </cell>
          <cell r="G356">
            <v>4.4794845670130297</v>
          </cell>
          <cell r="H356">
            <v>0</v>
          </cell>
          <cell r="I356">
            <v>0</v>
          </cell>
        </row>
        <row r="357">
          <cell r="H357">
            <v>0</v>
          </cell>
          <cell r="I357">
            <v>0</v>
          </cell>
        </row>
        <row r="358">
          <cell r="C358">
            <v>6.6767156596315562</v>
          </cell>
          <cell r="D358">
            <v>11.554776413342331</v>
          </cell>
          <cell r="E358">
            <v>6.902049612062819</v>
          </cell>
          <cell r="F358">
            <v>5.3876541403492295</v>
          </cell>
          <cell r="G358">
            <v>5.8457209177197971</v>
          </cell>
          <cell r="H358">
            <v>0</v>
          </cell>
          <cell r="I358">
            <v>0</v>
          </cell>
        </row>
        <row r="359">
          <cell r="C359">
            <v>7.8381237392376688</v>
          </cell>
          <cell r="D359">
            <v>12.723315028850108</v>
          </cell>
          <cell r="E359">
            <v>9.382211409068935</v>
          </cell>
          <cell r="F359">
            <v>6.0114984710183927</v>
          </cell>
          <cell r="G359">
            <v>6.0497392075757732</v>
          </cell>
          <cell r="H359">
            <v>0</v>
          </cell>
          <cell r="I359">
            <v>0</v>
          </cell>
        </row>
        <row r="360">
          <cell r="H360">
            <v>0</v>
          </cell>
          <cell r="I360">
            <v>0</v>
          </cell>
        </row>
        <row r="361">
          <cell r="C361">
            <v>5.5734388159572239</v>
          </cell>
          <cell r="D361">
            <v>9.5160756837261111</v>
          </cell>
          <cell r="E361">
            <v>6.0665445875915243</v>
          </cell>
          <cell r="F361">
            <v>5.9723186555277614</v>
          </cell>
          <cell r="G361">
            <v>5.293217371168601</v>
          </cell>
          <cell r="H361">
            <v>0</v>
          </cell>
          <cell r="I361">
            <v>0</v>
          </cell>
        </row>
        <row r="362">
          <cell r="C362">
            <v>6.102197054559455</v>
          </cell>
          <cell r="D362">
            <v>9.1041056910724159</v>
          </cell>
          <cell r="E362">
            <v>6.3485152457988914</v>
          </cell>
          <cell r="F362">
            <v>5.9707365677235051</v>
          </cell>
          <cell r="G362">
            <v>5.6971116713554801</v>
          </cell>
          <cell r="H362">
            <v>0</v>
          </cell>
          <cell r="I362">
            <v>0</v>
          </cell>
        </row>
        <row r="363">
          <cell r="C363">
            <v>5.7743670172857469</v>
          </cell>
          <cell r="D363">
            <v>0</v>
          </cell>
          <cell r="E363">
            <v>11</v>
          </cell>
          <cell r="F363">
            <v>0</v>
          </cell>
          <cell r="G363">
            <v>2</v>
          </cell>
          <cell r="H363">
            <v>0</v>
          </cell>
          <cell r="I363">
            <v>0</v>
          </cell>
        </row>
        <row r="364">
          <cell r="C364">
            <v>8.5683926767282816</v>
          </cell>
          <cell r="D364">
            <v>11.027501472375919</v>
          </cell>
          <cell r="E364">
            <v>8.7439885919460281</v>
          </cell>
          <cell r="F364">
            <v>6.010121747599185</v>
          </cell>
          <cell r="G364">
            <v>7.0949675159430612</v>
          </cell>
          <cell r="H364">
            <v>0</v>
          </cell>
          <cell r="I364">
            <v>0</v>
          </cell>
        </row>
        <row r="365">
          <cell r="C365">
            <v>11.0518063988261</v>
          </cell>
          <cell r="D365">
            <v>13.399749210370272</v>
          </cell>
          <cell r="E365">
            <v>11.640097161812148</v>
          </cell>
          <cell r="F365">
            <v>0</v>
          </cell>
          <cell r="G365">
            <v>8.054008005524949</v>
          </cell>
          <cell r="H365">
            <v>0</v>
          </cell>
          <cell r="I365">
            <v>0</v>
          </cell>
        </row>
        <row r="366">
          <cell r="C366">
            <v>13.055618951816465</v>
          </cell>
          <cell r="D366">
            <v>15.115950055384589</v>
          </cell>
          <cell r="E366">
            <v>13.823620601900899</v>
          </cell>
          <cell r="F366">
            <v>0</v>
          </cell>
          <cell r="G366">
            <v>9.3790452543497054</v>
          </cell>
          <cell r="H366">
            <v>0</v>
          </cell>
          <cell r="I366">
            <v>0</v>
          </cell>
        </row>
        <row r="367">
          <cell r="C367">
            <v>13.437350022367829</v>
          </cell>
          <cell r="D367">
            <v>16.533395482166927</v>
          </cell>
          <cell r="E367">
            <v>14.95642241856963</v>
          </cell>
          <cell r="F367">
            <v>0</v>
          </cell>
          <cell r="G367">
            <v>9.7077837969745815</v>
          </cell>
          <cell r="H367">
            <v>0</v>
          </cell>
          <cell r="I367">
            <v>0</v>
          </cell>
        </row>
        <row r="368">
          <cell r="H368">
            <v>0</v>
          </cell>
          <cell r="I368">
            <v>0</v>
          </cell>
        </row>
        <row r="369">
          <cell r="C369">
            <v>4.6847854574095518</v>
          </cell>
          <cell r="D369">
            <v>0</v>
          </cell>
          <cell r="E369">
            <v>5.0030200076839142</v>
          </cell>
          <cell r="F369">
            <v>0</v>
          </cell>
          <cell r="G369">
            <v>4.4664583689802955</v>
          </cell>
          <cell r="H369">
            <v>0</v>
          </cell>
          <cell r="I369">
            <v>0</v>
          </cell>
        </row>
        <row r="370">
          <cell r="C370">
            <v>7.2610004018919758</v>
          </cell>
          <cell r="D370">
            <v>0</v>
          </cell>
          <cell r="E370">
            <v>8.0967816296137123</v>
          </cell>
          <cell r="F370">
            <v>0</v>
          </cell>
          <cell r="G370">
            <v>6.0132599757085741</v>
          </cell>
          <cell r="H370">
            <v>0</v>
          </cell>
          <cell r="I370">
            <v>0</v>
          </cell>
        </row>
        <row r="371">
          <cell r="C371">
            <v>8.2926102674088984</v>
          </cell>
          <cell r="D371">
            <v>12.229389319297548</v>
          </cell>
          <cell r="E371">
            <v>8.6437776271587126</v>
          </cell>
          <cell r="F371">
            <v>5.9746103139639697</v>
          </cell>
          <cell r="G371">
            <v>6.9930853995939559</v>
          </cell>
          <cell r="H371">
            <v>0</v>
          </cell>
          <cell r="I371">
            <v>0</v>
          </cell>
        </row>
        <row r="372">
          <cell r="C372">
            <v>7.6085917264968783</v>
          </cell>
          <cell r="D372">
            <v>12.5</v>
          </cell>
          <cell r="E372">
            <v>8.9206777804880772</v>
          </cell>
          <cell r="F372">
            <v>0</v>
          </cell>
          <cell r="G372">
            <v>4.6402733755766379</v>
          </cell>
          <cell r="H372">
            <v>0</v>
          </cell>
          <cell r="I372">
            <v>0</v>
          </cell>
        </row>
        <row r="374">
          <cell r="H374">
            <v>0</v>
          </cell>
          <cell r="I374">
            <v>0</v>
          </cell>
        </row>
        <row r="375">
          <cell r="C375">
            <v>4.6724372016722207</v>
          </cell>
          <cell r="D375">
            <v>0</v>
          </cell>
          <cell r="E375">
            <v>4.9781125411741147</v>
          </cell>
          <cell r="F375">
            <v>0</v>
          </cell>
          <cell r="G375">
            <v>4.4651428757148182</v>
          </cell>
          <cell r="H375">
            <v>0</v>
          </cell>
          <cell r="I375">
            <v>0</v>
          </cell>
        </row>
        <row r="376">
          <cell r="C376">
            <v>5.8032095862017234</v>
          </cell>
          <cell r="D376">
            <v>0</v>
          </cell>
          <cell r="E376">
            <v>6.3844007352120569</v>
          </cell>
          <cell r="F376">
            <v>0</v>
          </cell>
          <cell r="G376">
            <v>4.6752528056159255</v>
          </cell>
          <cell r="H376">
            <v>0</v>
          </cell>
          <cell r="I376">
            <v>0</v>
          </cell>
        </row>
        <row r="377">
          <cell r="C377">
            <v>7.2610004018919758</v>
          </cell>
          <cell r="D377">
            <v>0</v>
          </cell>
          <cell r="E377">
            <v>8.0967816296137123</v>
          </cell>
          <cell r="F377">
            <v>0</v>
          </cell>
          <cell r="G377">
            <v>6.0132599757085741</v>
          </cell>
          <cell r="H377">
            <v>0</v>
          </cell>
          <cell r="I377">
            <v>0</v>
          </cell>
        </row>
        <row r="378">
          <cell r="C378">
            <v>9.4515883698880749</v>
          </cell>
          <cell r="D378">
            <v>11.364781028166425</v>
          </cell>
          <cell r="E378">
            <v>7.6220906694880259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</row>
        <row r="379">
          <cell r="C379">
            <v>6.2812271182423727</v>
          </cell>
          <cell r="D379">
            <v>10.019267390599827</v>
          </cell>
          <cell r="E379">
            <v>6.2632203106047841</v>
          </cell>
          <cell r="F379">
            <v>0</v>
          </cell>
          <cell r="G379">
            <v>6.2572905338118279</v>
          </cell>
          <cell r="H379">
            <v>0</v>
          </cell>
          <cell r="I379">
            <v>0</v>
          </cell>
        </row>
        <row r="380">
          <cell r="C380">
            <v>7.5275829422763048</v>
          </cell>
          <cell r="D380">
            <v>0</v>
          </cell>
          <cell r="E380">
            <v>8.6611542254148404</v>
          </cell>
          <cell r="F380">
            <v>0</v>
          </cell>
          <cell r="G380">
            <v>6.8088847572892321</v>
          </cell>
          <cell r="H380">
            <v>0</v>
          </cell>
          <cell r="I380">
            <v>0</v>
          </cell>
        </row>
        <row r="381">
          <cell r="C381">
            <v>7.822585170045004</v>
          </cell>
          <cell r="D381">
            <v>9.8640764171604136</v>
          </cell>
          <cell r="E381">
            <v>8.4010010343261534</v>
          </cell>
          <cell r="F381">
            <v>0</v>
          </cell>
          <cell r="G381">
            <v>7.1791229984947735</v>
          </cell>
          <cell r="H381">
            <v>0</v>
          </cell>
          <cell r="I381">
            <v>0</v>
          </cell>
        </row>
        <row r="382">
          <cell r="C382">
            <v>10.803330306193915</v>
          </cell>
          <cell r="D382">
            <v>14.211078034430159</v>
          </cell>
          <cell r="E382">
            <v>10.365677084127633</v>
          </cell>
          <cell r="F382">
            <v>0</v>
          </cell>
          <cell r="G382">
            <v>11.809989583469894</v>
          </cell>
          <cell r="H382">
            <v>0</v>
          </cell>
          <cell r="I382">
            <v>0</v>
          </cell>
        </row>
        <row r="383">
          <cell r="C383">
            <v>9.4936974638763107</v>
          </cell>
          <cell r="D383">
            <v>12.282926825200279</v>
          </cell>
          <cell r="E383">
            <v>9.8774013898797008</v>
          </cell>
          <cell r="F383">
            <v>5.9746103139639697</v>
          </cell>
          <cell r="G383">
            <v>6.8399965347362528</v>
          </cell>
          <cell r="H383">
            <v>0</v>
          </cell>
          <cell r="I383">
            <v>0</v>
          </cell>
        </row>
        <row r="384">
          <cell r="C384">
            <v>7.6085917264968783</v>
          </cell>
          <cell r="D384">
            <v>12.5</v>
          </cell>
          <cell r="E384">
            <v>8.9206777804880772</v>
          </cell>
          <cell r="F384">
            <v>0</v>
          </cell>
          <cell r="G384">
            <v>4.6402733755766379</v>
          </cell>
          <cell r="H384">
            <v>0</v>
          </cell>
          <cell r="I384">
            <v>0</v>
          </cell>
        </row>
        <row r="386">
          <cell r="H386">
            <v>0</v>
          </cell>
          <cell r="I386">
            <v>0</v>
          </cell>
        </row>
        <row r="387">
          <cell r="C387">
            <v>12.738272449120608</v>
          </cell>
          <cell r="D387">
            <v>13.676056269817799</v>
          </cell>
          <cell r="E387">
            <v>12.296450215860848</v>
          </cell>
          <cell r="F387">
            <v>9.8704180601831464</v>
          </cell>
          <cell r="G387">
            <v>11.02390468307151</v>
          </cell>
          <cell r="H387">
            <v>0</v>
          </cell>
          <cell r="I387">
            <v>0</v>
          </cell>
        </row>
        <row r="388">
          <cell r="C388">
            <v>10.592973428769726</v>
          </cell>
          <cell r="D388">
            <v>13.470050842789892</v>
          </cell>
          <cell r="E388">
            <v>11.448556563708223</v>
          </cell>
          <cell r="F388">
            <v>0</v>
          </cell>
          <cell r="G388">
            <v>8.7547189495382156</v>
          </cell>
          <cell r="H388">
            <v>0</v>
          </cell>
          <cell r="I388">
            <v>0</v>
          </cell>
        </row>
        <row r="389">
          <cell r="C389">
            <v>11.307914419671611</v>
          </cell>
          <cell r="D389">
            <v>12.117063041862153</v>
          </cell>
          <cell r="E389">
            <v>11.281907972893645</v>
          </cell>
          <cell r="F389">
            <v>0</v>
          </cell>
          <cell r="G389">
            <v>7.6264501589171871</v>
          </cell>
          <cell r="H389">
            <v>0</v>
          </cell>
          <cell r="I389">
            <v>0</v>
          </cell>
        </row>
        <row r="390">
          <cell r="C390">
            <v>7.4932802184596889</v>
          </cell>
          <cell r="D390">
            <v>12.745553340113359</v>
          </cell>
          <cell r="E390">
            <v>9.4235428441942144</v>
          </cell>
          <cell r="F390">
            <v>0</v>
          </cell>
          <cell r="G390">
            <v>6.6875991548570513</v>
          </cell>
          <cell r="H390">
            <v>0</v>
          </cell>
          <cell r="I390">
            <v>0</v>
          </cell>
        </row>
        <row r="391">
          <cell r="C391">
            <v>4.6090631503208659</v>
          </cell>
          <cell r="D391">
            <v>6</v>
          </cell>
          <cell r="E391">
            <v>4.8262251930987095</v>
          </cell>
          <cell r="F391">
            <v>0</v>
          </cell>
          <cell r="G391">
            <v>4.4724945128490408</v>
          </cell>
          <cell r="H391">
            <v>0</v>
          </cell>
          <cell r="I391">
            <v>0</v>
          </cell>
        </row>
        <row r="392">
          <cell r="C392">
            <v>6.8639911753172234</v>
          </cell>
          <cell r="D392">
            <v>8.4000902546457539</v>
          </cell>
          <cell r="E392">
            <v>6.4833353836878382</v>
          </cell>
          <cell r="F392">
            <v>5.7706856993475277</v>
          </cell>
          <cell r="G392">
            <v>6.980222809198362</v>
          </cell>
          <cell r="H392">
            <v>0</v>
          </cell>
          <cell r="I392">
            <v>0</v>
          </cell>
        </row>
        <row r="393">
          <cell r="C393">
            <v>6.9007328811432007</v>
          </cell>
          <cell r="D393">
            <v>8.6982005775147897</v>
          </cell>
          <cell r="E393">
            <v>6.9543367491074495</v>
          </cell>
          <cell r="F393">
            <v>0</v>
          </cell>
          <cell r="G393">
            <v>6.6910162118953531</v>
          </cell>
          <cell r="H393">
            <v>0</v>
          </cell>
          <cell r="I393">
            <v>0</v>
          </cell>
        </row>
        <row r="394">
          <cell r="C394">
            <v>5.7316046629918658</v>
          </cell>
          <cell r="D394">
            <v>10</v>
          </cell>
          <cell r="E394">
            <v>6.5234560085936266</v>
          </cell>
          <cell r="F394">
            <v>0</v>
          </cell>
          <cell r="G394">
            <v>5.3250008128705026</v>
          </cell>
          <cell r="H394">
            <v>0</v>
          </cell>
          <cell r="I394">
            <v>0</v>
          </cell>
        </row>
        <row r="395">
          <cell r="C395">
            <v>7.0653514745880397</v>
          </cell>
          <cell r="D395">
            <v>7.0045673202710663</v>
          </cell>
          <cell r="E395">
            <v>7.4162627990462004</v>
          </cell>
          <cell r="F395">
            <v>0</v>
          </cell>
          <cell r="G395">
            <v>6.0569369535721949</v>
          </cell>
          <cell r="H395">
            <v>0</v>
          </cell>
          <cell r="I395">
            <v>0</v>
          </cell>
        </row>
        <row r="396">
          <cell r="C396">
            <v>6.2592937996094449</v>
          </cell>
          <cell r="D396">
            <v>7.3153717893164458</v>
          </cell>
          <cell r="E396">
            <v>6.5931222694359199</v>
          </cell>
          <cell r="F396">
            <v>5.9432979377659585</v>
          </cell>
          <cell r="G396">
            <v>5.8324531910330197</v>
          </cell>
          <cell r="H396">
            <v>0</v>
          </cell>
          <cell r="I396">
            <v>0</v>
          </cell>
        </row>
        <row r="397">
          <cell r="C397">
            <v>7.8079290643359975</v>
          </cell>
          <cell r="D397">
            <v>14.251737447451376</v>
          </cell>
          <cell r="E397">
            <v>7.2818671084782913</v>
          </cell>
          <cell r="F397">
            <v>0</v>
          </cell>
          <cell r="G397">
            <v>6.949698168473148</v>
          </cell>
          <cell r="H397">
            <v>0</v>
          </cell>
          <cell r="I397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A1:L6"/>
  <sheetViews>
    <sheetView tabSelected="1" workbookViewId="0">
      <selection activeCell="C23" sqref="C23"/>
    </sheetView>
  </sheetViews>
  <sheetFormatPr baseColWidth="10" defaultRowHeight="11.25"/>
  <cols>
    <col min="1" max="1" width="17.83203125" customWidth="1"/>
    <col min="2" max="2" width="27" bestFit="1" customWidth="1"/>
    <col min="3" max="4" width="12.1640625" bestFit="1" customWidth="1"/>
    <col min="5" max="5" width="13" bestFit="1" customWidth="1"/>
    <col min="6" max="6" width="12.1640625" bestFit="1" customWidth="1"/>
    <col min="7" max="7" width="13" bestFit="1" customWidth="1"/>
    <col min="8" max="8" width="12.1640625" bestFit="1" customWidth="1"/>
    <col min="9" max="9" width="13" bestFit="1" customWidth="1"/>
    <col min="10" max="12" width="12.1640625" bestFit="1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8"/>
      <c r="H2" s="1"/>
      <c r="I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</sheetData>
  <phoneticPr fontId="0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/>
  <dimension ref="A1:P52"/>
  <sheetViews>
    <sheetView workbookViewId="0">
      <selection activeCell="D32" sqref="D32"/>
    </sheetView>
  </sheetViews>
  <sheetFormatPr baseColWidth="10" defaultRowHeight="11.25"/>
  <cols>
    <col min="1" max="1" width="24.1640625" style="23" customWidth="1"/>
    <col min="2" max="2" width="10.5" style="23" bestFit="1" customWidth="1"/>
    <col min="3" max="3" width="7" style="46" bestFit="1" customWidth="1"/>
    <col min="4" max="4" width="12.1640625" style="23" bestFit="1" customWidth="1"/>
    <col min="5" max="5" width="8.5" style="46" bestFit="1" customWidth="1"/>
    <col min="6" max="6" width="10.5" style="23" bestFit="1" customWidth="1"/>
    <col min="7" max="7" width="7.1640625" style="46" bestFit="1" customWidth="1"/>
    <col min="8" max="8" width="13.5" style="23" bestFit="1" customWidth="1"/>
    <col min="9" max="9" width="7" style="46" bestFit="1" customWidth="1"/>
    <col min="10" max="10" width="10.5" style="23" bestFit="1" customWidth="1"/>
    <col min="11" max="11" width="6.83203125" style="46" customWidth="1"/>
    <col min="12" max="12" width="10.5" style="23" bestFit="1" customWidth="1"/>
    <col min="13" max="13" width="7" style="46" customWidth="1"/>
    <col min="14" max="14" width="7.33203125" style="23" bestFit="1" customWidth="1"/>
    <col min="15" max="15" width="9.83203125" style="23" customWidth="1"/>
    <col min="16" max="16" width="8.1640625" style="23" bestFit="1" customWidth="1"/>
    <col min="17" max="16384" width="12" style="23"/>
  </cols>
  <sheetData>
    <row r="1" spans="1:16">
      <c r="A1" s="222" t="s">
        <v>143</v>
      </c>
      <c r="B1" s="222"/>
      <c r="C1" s="222"/>
      <c r="D1" s="222"/>
      <c r="E1" s="222"/>
      <c r="F1" s="222"/>
      <c r="G1" s="222"/>
      <c r="H1" s="222"/>
      <c r="I1" s="222"/>
      <c r="J1" s="222"/>
      <c r="K1" s="223"/>
      <c r="L1" s="222"/>
      <c r="M1" s="223"/>
      <c r="N1" s="222"/>
      <c r="O1" s="222"/>
      <c r="P1" s="222"/>
    </row>
    <row r="2" spans="1:16">
      <c r="A2" s="222" t="s">
        <v>140</v>
      </c>
      <c r="B2" s="222"/>
      <c r="C2" s="222"/>
      <c r="D2" s="222"/>
      <c r="E2" s="222"/>
      <c r="F2" s="222"/>
      <c r="G2" s="222"/>
      <c r="H2" s="222"/>
      <c r="I2" s="222"/>
      <c r="J2" s="222"/>
      <c r="K2" s="223"/>
      <c r="L2" s="222"/>
      <c r="M2" s="223"/>
      <c r="N2" s="222"/>
      <c r="O2" s="222"/>
      <c r="P2" s="222"/>
    </row>
    <row r="3" spans="1:16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3"/>
      <c r="L3" s="152"/>
      <c r="M3" s="153"/>
      <c r="N3" s="152"/>
      <c r="O3" s="152"/>
      <c r="P3" s="152"/>
    </row>
    <row r="4" spans="1:16" ht="13.5">
      <c r="A4" s="218" t="s">
        <v>39</v>
      </c>
      <c r="B4" s="220" t="s">
        <v>25</v>
      </c>
      <c r="C4" s="220"/>
      <c r="D4" s="220"/>
      <c r="E4" s="220"/>
      <c r="F4" s="220"/>
      <c r="G4" s="220"/>
      <c r="H4" s="220" t="s">
        <v>40</v>
      </c>
      <c r="I4" s="220"/>
      <c r="J4" s="220"/>
      <c r="K4" s="221"/>
      <c r="L4" s="220"/>
      <c r="M4" s="221"/>
      <c r="N4" s="220" t="s">
        <v>124</v>
      </c>
      <c r="O4" s="220"/>
      <c r="P4" s="220"/>
    </row>
    <row r="5" spans="1:16">
      <c r="A5" s="219"/>
      <c r="B5" s="84" t="s">
        <v>0</v>
      </c>
      <c r="C5" s="85" t="s">
        <v>113</v>
      </c>
      <c r="D5" s="84" t="s">
        <v>3</v>
      </c>
      <c r="E5" s="85" t="s">
        <v>113</v>
      </c>
      <c r="F5" s="84" t="s">
        <v>4</v>
      </c>
      <c r="G5" s="85" t="s">
        <v>113</v>
      </c>
      <c r="H5" s="84" t="s">
        <v>0</v>
      </c>
      <c r="I5" s="85" t="s">
        <v>113</v>
      </c>
      <c r="J5" s="84" t="s">
        <v>3</v>
      </c>
      <c r="K5" s="85" t="s">
        <v>113</v>
      </c>
      <c r="L5" s="84" t="s">
        <v>4</v>
      </c>
      <c r="M5" s="85" t="s">
        <v>113</v>
      </c>
      <c r="N5" s="84" t="s">
        <v>0</v>
      </c>
      <c r="O5" s="84" t="s">
        <v>3</v>
      </c>
      <c r="P5" s="84" t="s">
        <v>4</v>
      </c>
    </row>
    <row r="6" spans="1:16">
      <c r="A6" s="59"/>
      <c r="B6" s="86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</row>
    <row r="7" spans="1:16">
      <c r="A7" s="158" t="s">
        <v>132</v>
      </c>
      <c r="B7" s="208">
        <f>[1]MercLab!C7</f>
        <v>6401785.5000205608</v>
      </c>
      <c r="C7" s="24">
        <f>SUM(E7,G7)</f>
        <v>100.00000000004758</v>
      </c>
      <c r="D7" s="208">
        <f>[1]MercLab!D7</f>
        <v>3073237.7703995155</v>
      </c>
      <c r="E7" s="24">
        <f>IF(ISNUMBER(D7/$B$7*100),D7/$B$7*100,0)</f>
        <v>48.005947253147504</v>
      </c>
      <c r="F7" s="208">
        <f>[1]MercLab!E7</f>
        <v>3328547.7296240907</v>
      </c>
      <c r="G7" s="24">
        <f>IF(ISNUMBER(F7/$B$7*100),F7/$B$7*100,0)</f>
        <v>51.994052746900067</v>
      </c>
      <c r="H7" s="208">
        <f>[1]MercLab!F7</f>
        <v>3466515.1564450446</v>
      </c>
      <c r="I7" s="24">
        <f>SUM(K7,M7)</f>
        <v>99.99999999999072</v>
      </c>
      <c r="J7" s="208">
        <f>[1]MercLab!G7</f>
        <v>2191748.6782712997</v>
      </c>
      <c r="K7" s="24">
        <f>IF(ISNUMBER(J7/$H$7*100),J7/$H$7*100,0)</f>
        <v>63.226282862093875</v>
      </c>
      <c r="L7" s="208">
        <f>[1]MercLab!H7</f>
        <v>1274766.4781734229</v>
      </c>
      <c r="M7" s="24">
        <f>IF(ISNUMBER(L7/$H$7*100),L7/$H$7*100,0)</f>
        <v>36.773717137896845</v>
      </c>
      <c r="N7" s="24">
        <f>IF(ISNUMBER(H7/B7*100),H7/B7*100,0)</f>
        <v>54.149192540642154</v>
      </c>
      <c r="O7" s="24">
        <f>IF(ISNUMBER(J7/D7*100),J7/D7*100,0)</f>
        <v>71.317250470547748</v>
      </c>
      <c r="P7" s="24">
        <f>IF(ISNUMBER(L7/F7*100),L7/F7*100,0)</f>
        <v>38.297978028916184</v>
      </c>
    </row>
    <row r="8" spans="1:16">
      <c r="A8" s="159"/>
      <c r="C8" s="24"/>
      <c r="E8" s="24"/>
      <c r="G8" s="24"/>
      <c r="I8" s="24"/>
      <c r="K8" s="24"/>
      <c r="M8" s="24"/>
      <c r="N8" s="24"/>
      <c r="O8" s="24"/>
      <c r="P8" s="24"/>
    </row>
    <row r="9" spans="1:16">
      <c r="A9" s="158" t="s">
        <v>43</v>
      </c>
      <c r="B9" s="208"/>
      <c r="C9" s="24"/>
      <c r="D9" s="208"/>
      <c r="E9" s="24"/>
      <c r="F9" s="208"/>
      <c r="G9" s="24"/>
      <c r="H9" s="208"/>
      <c r="I9" s="24"/>
      <c r="J9" s="208"/>
      <c r="K9" s="24"/>
      <c r="L9" s="208"/>
      <c r="M9" s="24"/>
      <c r="N9" s="24"/>
      <c r="O9" s="24"/>
      <c r="P9" s="24"/>
    </row>
    <row r="10" spans="1:16">
      <c r="A10" s="160" t="s">
        <v>87</v>
      </c>
      <c r="B10" s="71">
        <f>SUM(B11:B13)</f>
        <v>2982335.817181427</v>
      </c>
      <c r="C10" s="87">
        <f t="shared" ref="C10:C14" si="0">IF(ISNUMBER(B10/B$7*100),B10/B$7*100,0)</f>
        <v>46.586000377111176</v>
      </c>
      <c r="D10" s="71">
        <f>SUM(D11:D13)</f>
        <v>1340834.1206127401</v>
      </c>
      <c r="E10" s="87">
        <f t="shared" ref="E10:E14" si="1">IF(ISNUMBER(D10/D$7*100),D10/D$7*100,0)</f>
        <v>43.62936488439793</v>
      </c>
      <c r="F10" s="71">
        <f>SUM(F11:F13)</f>
        <v>1641501.6965686297</v>
      </c>
      <c r="G10" s="87">
        <f t="shared" ref="G10:G14" si="2">IF(ISNUMBER(F10/F$7*100),F10/F$7*100,0)</f>
        <v>49.315852735391374</v>
      </c>
      <c r="H10" s="71">
        <f>SUM(H11:H13)</f>
        <v>1627163.885312642</v>
      </c>
      <c r="I10" s="87">
        <f t="shared" ref="I10:I14" si="3">IF(ISNUMBER(H10/H$7*100),H10/H$7*100,0)</f>
        <v>46.93947125219897</v>
      </c>
      <c r="J10" s="71">
        <f>SUM(J11:J13)</f>
        <v>888723.16731914505</v>
      </c>
      <c r="K10" s="87">
        <f t="shared" ref="K10:K14" si="4">IF(ISNUMBER(J10/J$7*100),J10/J$7*100,0)</f>
        <v>40.548589175840569</v>
      </c>
      <c r="L10" s="71">
        <f>SUM(L11:L13)</f>
        <v>738440.7179936053</v>
      </c>
      <c r="M10" s="87">
        <f t="shared" ref="M10:M14" si="5">IF(ISNUMBER(L10/L$7*100),L10/L$7*100,0)</f>
        <v>57.927528738573066</v>
      </c>
      <c r="N10" s="102">
        <f t="shared" ref="N10:N14" si="6">IF(ISNUMBER(H10/B10*100),H10/B10*100,0)</f>
        <v>54.560049070880844</v>
      </c>
      <c r="O10" s="102">
        <f t="shared" ref="O10:O14" si="7">IF(ISNUMBER(J10/D10*100),J10/D10*100,0)</f>
        <v>66.281365730237567</v>
      </c>
      <c r="P10" s="102">
        <f t="shared" ref="P10:P14" si="8">IF(ISNUMBER(L10/F10*100),L10/F10*100,0)</f>
        <v>44.98568107101142</v>
      </c>
    </row>
    <row r="11" spans="1:16">
      <c r="A11" s="161" t="s">
        <v>61</v>
      </c>
      <c r="B11" s="71">
        <f>[1]MercLab!C8</f>
        <v>837744.45949153136</v>
      </c>
      <c r="C11" s="87">
        <f t="shared" si="0"/>
        <v>13.086106360309021</v>
      </c>
      <c r="D11" s="71">
        <f>[1]MercLab!D8</f>
        <v>371627.12049912487</v>
      </c>
      <c r="E11" s="87">
        <f t="shared" si="1"/>
        <v>12.092364739185605</v>
      </c>
      <c r="F11" s="71">
        <f>[1]MercLab!E8</f>
        <v>466117.33899240027</v>
      </c>
      <c r="G11" s="87">
        <f t="shared" si="2"/>
        <v>14.003624909565024</v>
      </c>
      <c r="H11" s="71">
        <f>[1]MercLab!F8</f>
        <v>469237.29903698957</v>
      </c>
      <c r="I11" s="87">
        <f t="shared" si="3"/>
        <v>13.536282919881948</v>
      </c>
      <c r="J11" s="71">
        <f>[1]MercLab!G8</f>
        <v>245397.75959735957</v>
      </c>
      <c r="K11" s="87">
        <f t="shared" si="4"/>
        <v>11.196436983409631</v>
      </c>
      <c r="L11" s="71">
        <f>[1]MercLab!H8</f>
        <v>223839.53943963311</v>
      </c>
      <c r="M11" s="87">
        <f t="shared" si="5"/>
        <v>17.55925836396063</v>
      </c>
      <c r="N11" s="102">
        <f t="shared" si="6"/>
        <v>56.011984767024657</v>
      </c>
      <c r="O11" s="102">
        <f t="shared" si="7"/>
        <v>66.033329125110896</v>
      </c>
      <c r="P11" s="102">
        <f t="shared" si="8"/>
        <v>48.02214393558156</v>
      </c>
    </row>
    <row r="12" spans="1:16">
      <c r="A12" s="161" t="s">
        <v>62</v>
      </c>
      <c r="B12" s="71">
        <f>[1]MercLab!C9</f>
        <v>481202.47712146916</v>
      </c>
      <c r="C12" s="87">
        <f t="shared" si="0"/>
        <v>7.5166916654724485</v>
      </c>
      <c r="D12" s="71">
        <f>[1]MercLab!D9</f>
        <v>217390.25931840666</v>
      </c>
      <c r="E12" s="87">
        <f t="shared" si="1"/>
        <v>7.0736557194579293</v>
      </c>
      <c r="F12" s="71">
        <f>[1]MercLab!E9</f>
        <v>263812.2178030737</v>
      </c>
      <c r="G12" s="87">
        <f t="shared" si="2"/>
        <v>7.9257453770346658</v>
      </c>
      <c r="H12" s="71">
        <f>[1]MercLab!F9</f>
        <v>271541.51238327235</v>
      </c>
      <c r="I12" s="87">
        <f t="shared" si="3"/>
        <v>7.8332705939108491</v>
      </c>
      <c r="J12" s="71">
        <f>[1]MercLab!G9</f>
        <v>149782.02724339132</v>
      </c>
      <c r="K12" s="87">
        <f t="shared" si="4"/>
        <v>6.8339052158812779</v>
      </c>
      <c r="L12" s="71">
        <f>[1]MercLab!H9</f>
        <v>121759.48513987781</v>
      </c>
      <c r="M12" s="87">
        <f t="shared" si="5"/>
        <v>9.5515129417541296</v>
      </c>
      <c r="N12" s="102">
        <f t="shared" si="6"/>
        <v>56.42978274085808</v>
      </c>
      <c r="O12" s="102">
        <f t="shared" si="7"/>
        <v>68.900063743890627</v>
      </c>
      <c r="P12" s="102">
        <f t="shared" si="8"/>
        <v>46.153846153845265</v>
      </c>
    </row>
    <row r="13" spans="1:16">
      <c r="A13" s="161" t="s">
        <v>118</v>
      </c>
      <c r="B13" s="71">
        <f>[1]MercLab!C10</f>
        <v>1663388.8805684263</v>
      </c>
      <c r="C13" s="87">
        <f t="shared" si="0"/>
        <v>25.983202351329705</v>
      </c>
      <c r="D13" s="71">
        <f>[1]MercLab!D10</f>
        <v>751816.74079520861</v>
      </c>
      <c r="E13" s="87">
        <f t="shared" si="1"/>
        <v>24.463344425754396</v>
      </c>
      <c r="F13" s="71">
        <f>[1]MercLab!E10</f>
        <v>911572.1397731558</v>
      </c>
      <c r="G13" s="87">
        <f t="shared" si="2"/>
        <v>27.386482448791689</v>
      </c>
      <c r="H13" s="71">
        <f>[1]MercLab!F10</f>
        <v>886385.07389237999</v>
      </c>
      <c r="I13" s="87">
        <f t="shared" si="3"/>
        <v>25.569917738406172</v>
      </c>
      <c r="J13" s="71">
        <f>[1]MercLab!G10</f>
        <v>493543.3804783941</v>
      </c>
      <c r="K13" s="87">
        <f t="shared" si="4"/>
        <v>22.518246976549662</v>
      </c>
      <c r="L13" s="71">
        <f>[1]MercLab!H10</f>
        <v>392841.69341409439</v>
      </c>
      <c r="M13" s="87">
        <f t="shared" si="5"/>
        <v>30.81675743285831</v>
      </c>
      <c r="N13" s="102">
        <f t="shared" si="6"/>
        <v>53.287904244585164</v>
      </c>
      <c r="O13" s="102">
        <f t="shared" si="7"/>
        <v>65.646766518708461</v>
      </c>
      <c r="P13" s="102">
        <f t="shared" si="8"/>
        <v>43.094964871551781</v>
      </c>
    </row>
    <row r="14" spans="1:16">
      <c r="A14" s="160" t="s">
        <v>63</v>
      </c>
      <c r="B14" s="71">
        <f>[1]MercLab!C11</f>
        <v>3419449.6828416237</v>
      </c>
      <c r="C14" s="87">
        <f t="shared" si="0"/>
        <v>53.413999622927719</v>
      </c>
      <c r="D14" s="71">
        <f>[1]MercLab!D11</f>
        <v>1732403.6497863014</v>
      </c>
      <c r="E14" s="87">
        <f t="shared" si="1"/>
        <v>56.370635115586644</v>
      </c>
      <c r="F14" s="71">
        <f>[1]MercLab!E11</f>
        <v>1687046.0330549045</v>
      </c>
      <c r="G14" s="87">
        <f t="shared" si="2"/>
        <v>50.684147264591907</v>
      </c>
      <c r="H14" s="71">
        <f>[1]MercLab!F11</f>
        <v>1839351.2711318417</v>
      </c>
      <c r="I14" s="87">
        <f t="shared" si="3"/>
        <v>53.060528747784844</v>
      </c>
      <c r="J14" s="71">
        <f>[1]MercLab!G11</f>
        <v>1303025.5109518594</v>
      </c>
      <c r="K14" s="87">
        <f t="shared" si="4"/>
        <v>59.451410824145952</v>
      </c>
      <c r="L14" s="71">
        <f>[1]MercLab!H11</f>
        <v>536325.76017979183</v>
      </c>
      <c r="M14" s="87">
        <f t="shared" si="5"/>
        <v>42.072471261424916</v>
      </c>
      <c r="N14" s="102">
        <f t="shared" si="6"/>
        <v>53.790856474990093</v>
      </c>
      <c r="O14" s="102">
        <f t="shared" si="7"/>
        <v>75.21489065857098</v>
      </c>
      <c r="P14" s="102">
        <f t="shared" si="8"/>
        <v>31.790819555090188</v>
      </c>
    </row>
    <row r="15" spans="1:16">
      <c r="A15" s="159"/>
      <c r="B15" s="101"/>
      <c r="C15" s="87"/>
      <c r="D15" s="101"/>
      <c r="E15" s="87"/>
      <c r="F15" s="101"/>
      <c r="G15" s="87"/>
      <c r="H15" s="101"/>
      <c r="I15" s="87"/>
      <c r="J15" s="101"/>
      <c r="K15" s="87"/>
      <c r="L15" s="101"/>
      <c r="M15" s="87"/>
      <c r="N15" s="121"/>
      <c r="O15" s="121"/>
      <c r="P15" s="121"/>
    </row>
    <row r="16" spans="1:16">
      <c r="A16" s="158" t="s">
        <v>26</v>
      </c>
      <c r="B16" s="208"/>
      <c r="C16" s="24"/>
      <c r="D16" s="208"/>
      <c r="E16" s="24"/>
      <c r="F16" s="208"/>
      <c r="G16" s="24"/>
      <c r="H16" s="208"/>
      <c r="I16" s="24"/>
      <c r="J16" s="208"/>
      <c r="K16" s="24"/>
      <c r="L16" s="208"/>
      <c r="M16" s="24"/>
      <c r="N16" s="24"/>
      <c r="O16" s="24"/>
      <c r="P16" s="24"/>
    </row>
    <row r="17" spans="1:16">
      <c r="A17" s="162">
        <v>1</v>
      </c>
      <c r="B17" s="71">
        <f>[1]MercLab!C13</f>
        <v>1390252.3092501338</v>
      </c>
      <c r="C17" s="87">
        <f t="shared" ref="C17:M22" si="9">IF(ISNUMBER(B17/B$7*100),B17/B$7*100,0)</f>
        <v>21.716633730475174</v>
      </c>
      <c r="D17" s="71">
        <f>[1]MercLab!D13</f>
        <v>691729.65621878917</v>
      </c>
      <c r="E17" s="87">
        <f t="shared" si="9"/>
        <v>22.50817241937208</v>
      </c>
      <c r="F17" s="71">
        <f>[1]MercLab!E13</f>
        <v>698522.65303122834</v>
      </c>
      <c r="G17" s="87">
        <f t="shared" si="9"/>
        <v>20.985808519865088</v>
      </c>
      <c r="H17" s="71">
        <f>[1]MercLab!F13</f>
        <v>669834.44925212837</v>
      </c>
      <c r="I17" s="87">
        <f t="shared" si="9"/>
        <v>19.322992083468982</v>
      </c>
      <c r="J17" s="71">
        <f>[1]MercLab!G13</f>
        <v>496602.99079713901</v>
      </c>
      <c r="K17" s="87">
        <f t="shared" si="9"/>
        <v>22.657843744604204</v>
      </c>
      <c r="L17" s="71">
        <f>[1]MercLab!H13</f>
        <v>173231.45845500688</v>
      </c>
      <c r="M17" s="87">
        <f t="shared" si="9"/>
        <v>13.589269989529798</v>
      </c>
      <c r="N17" s="102">
        <f t="shared" ref="N17:N22" si="10">IF(ISNUMBER(H17/B17*100),H17/B17*100,0)</f>
        <v>48.180783070478753</v>
      </c>
      <c r="O17" s="102">
        <f t="shared" ref="O17:O22" si="11">IF(ISNUMBER(J17/D17*100),J17/D17*100,0)</f>
        <v>71.791484770470362</v>
      </c>
      <c r="P17" s="102">
        <f t="shared" ref="P17:P22" si="12">IF(ISNUMBER(L17/F17*100),L17/F17*100,0)</f>
        <v>24.799690848002083</v>
      </c>
    </row>
    <row r="18" spans="1:16">
      <c r="A18" s="162">
        <v>2</v>
      </c>
      <c r="B18" s="71">
        <f>[1]MercLab!C14</f>
        <v>1369145.6221250116</v>
      </c>
      <c r="C18" s="87">
        <f t="shared" si="9"/>
        <v>21.386933725296082</v>
      </c>
      <c r="D18" s="71">
        <f>[1]MercLab!D14</f>
        <v>658594.93073515757</v>
      </c>
      <c r="E18" s="87">
        <f t="shared" si="9"/>
        <v>21.43000249048551</v>
      </c>
      <c r="F18" s="71">
        <f>[1]MercLab!E14</f>
        <v>710550.69138970843</v>
      </c>
      <c r="G18" s="87">
        <f t="shared" si="9"/>
        <v>21.347168468272329</v>
      </c>
      <c r="H18" s="71">
        <f>[1]MercLab!F14</f>
        <v>676790.39297911525</v>
      </c>
      <c r="I18" s="87">
        <f t="shared" si="9"/>
        <v>19.523653076225763</v>
      </c>
      <c r="J18" s="71">
        <f>[1]MercLab!G14</f>
        <v>454988.96280568087</v>
      </c>
      <c r="K18" s="87">
        <f t="shared" si="9"/>
        <v>20.759175872506734</v>
      </c>
      <c r="L18" s="71">
        <f>[1]MercLab!H14</f>
        <v>221801.43017345853</v>
      </c>
      <c r="M18" s="87">
        <f t="shared" si="9"/>
        <v>17.399377373907068</v>
      </c>
      <c r="N18" s="102">
        <f t="shared" si="10"/>
        <v>49.43158580375755</v>
      </c>
      <c r="O18" s="102">
        <f t="shared" si="11"/>
        <v>69.084795763277256</v>
      </c>
      <c r="P18" s="102">
        <f t="shared" si="12"/>
        <v>31.215426691043689</v>
      </c>
    </row>
    <row r="19" spans="1:16">
      <c r="A19" s="162">
        <v>3</v>
      </c>
      <c r="B19" s="71">
        <f>[1]MercLab!C15</f>
        <v>1309854.4984583943</v>
      </c>
      <c r="C19" s="87">
        <f t="shared" si="9"/>
        <v>20.460768303689452</v>
      </c>
      <c r="D19" s="71">
        <f>[1]MercLab!D15</f>
        <v>618625.7063438216</v>
      </c>
      <c r="E19" s="87">
        <f t="shared" si="9"/>
        <v>20.129444988026464</v>
      </c>
      <c r="F19" s="71">
        <f>[1]MercLab!E15</f>
        <v>691228.7921144861</v>
      </c>
      <c r="G19" s="87">
        <f t="shared" si="9"/>
        <v>20.766678090944783</v>
      </c>
      <c r="H19" s="71">
        <f>[1]MercLab!F15</f>
        <v>700412.5766014813</v>
      </c>
      <c r="I19" s="87">
        <f t="shared" si="9"/>
        <v>20.20509200137937</v>
      </c>
      <c r="J19" s="71">
        <f>[1]MercLab!G15</f>
        <v>435129.25209334365</v>
      </c>
      <c r="K19" s="87">
        <f t="shared" si="9"/>
        <v>19.853063282627076</v>
      </c>
      <c r="L19" s="71">
        <f>[1]MercLab!H15</f>
        <v>265283.32450815075</v>
      </c>
      <c r="M19" s="87">
        <f t="shared" si="9"/>
        <v>20.810346761570621</v>
      </c>
      <c r="N19" s="102">
        <f t="shared" si="10"/>
        <v>53.472548090327379</v>
      </c>
      <c r="O19" s="102">
        <f t="shared" si="11"/>
        <v>70.338048941585086</v>
      </c>
      <c r="P19" s="102">
        <f t="shared" si="12"/>
        <v>38.378511939099418</v>
      </c>
    </row>
    <row r="20" spans="1:16">
      <c r="A20" s="162">
        <v>4</v>
      </c>
      <c r="B20" s="71">
        <f>[1]MercLab!C16</f>
        <v>1222539.0346737162</v>
      </c>
      <c r="C20" s="87">
        <f t="shared" si="9"/>
        <v>19.096844695433639</v>
      </c>
      <c r="D20" s="71">
        <f>[1]MercLab!D16</f>
        <v>581885.03318613477</v>
      </c>
      <c r="E20" s="87">
        <f t="shared" si="9"/>
        <v>18.933941226112509</v>
      </c>
      <c r="F20" s="71">
        <f>[1]MercLab!E16</f>
        <v>640654.00148753205</v>
      </c>
      <c r="G20" s="87">
        <f t="shared" si="9"/>
        <v>19.247252962176518</v>
      </c>
      <c r="H20" s="71">
        <f>[1]MercLab!F16</f>
        <v>704809.92672325694</v>
      </c>
      <c r="I20" s="87">
        <f t="shared" si="9"/>
        <v>20.331944183565852</v>
      </c>
      <c r="J20" s="71">
        <f>[1]MercLab!G16</f>
        <v>413742.23591780534</v>
      </c>
      <c r="K20" s="87">
        <f t="shared" si="9"/>
        <v>18.877266359030575</v>
      </c>
      <c r="L20" s="71">
        <f>[1]MercLab!H16</f>
        <v>291067.69080544455</v>
      </c>
      <c r="M20" s="87">
        <f t="shared" si="9"/>
        <v>22.833020462109051</v>
      </c>
      <c r="N20" s="102">
        <f t="shared" si="10"/>
        <v>57.651322921673732</v>
      </c>
      <c r="O20" s="102">
        <f t="shared" si="11"/>
        <v>71.103776918327526</v>
      </c>
      <c r="P20" s="102">
        <f t="shared" si="12"/>
        <v>45.432899838230242</v>
      </c>
    </row>
    <row r="21" spans="1:16">
      <c r="A21" s="162">
        <v>5</v>
      </c>
      <c r="B21" s="71">
        <f>[1]MercLab!C17</f>
        <v>1092980.1439483815</v>
      </c>
      <c r="C21" s="87">
        <f t="shared" si="9"/>
        <v>17.073051634499016</v>
      </c>
      <c r="D21" s="71">
        <f>[1]MercLab!D17</f>
        <v>514084.65495377651</v>
      </c>
      <c r="E21" s="87">
        <f t="shared" si="9"/>
        <v>16.727786567810742</v>
      </c>
      <c r="F21" s="71">
        <f>[1]MercLab!E17</f>
        <v>578895.48899460142</v>
      </c>
      <c r="G21" s="87">
        <f t="shared" si="9"/>
        <v>17.391833797137078</v>
      </c>
      <c r="H21" s="71">
        <f>[1]MercLab!F17</f>
        <v>708514.76541039185</v>
      </c>
      <c r="I21" s="87">
        <f t="shared" si="9"/>
        <v>20.438819201269055</v>
      </c>
      <c r="J21" s="71">
        <f>[1]MercLab!G17</f>
        <v>386763.29905979673</v>
      </c>
      <c r="K21" s="87">
        <f t="shared" si="9"/>
        <v>17.646334312602345</v>
      </c>
      <c r="L21" s="71">
        <f>[1]MercLab!H17</f>
        <v>321751.46635060082</v>
      </c>
      <c r="M21" s="87">
        <f t="shared" si="9"/>
        <v>25.240031947783052</v>
      </c>
      <c r="N21" s="102">
        <f t="shared" si="10"/>
        <v>64.824120486845089</v>
      </c>
      <c r="O21" s="102">
        <f t="shared" si="11"/>
        <v>75.233387212184383</v>
      </c>
      <c r="P21" s="102">
        <f t="shared" si="12"/>
        <v>55.580233818958192</v>
      </c>
    </row>
    <row r="22" spans="1:16">
      <c r="A22" s="160" t="s">
        <v>139</v>
      </c>
      <c r="B22" s="71">
        <f>[1]MercLab!C18</f>
        <v>17013.891566917879</v>
      </c>
      <c r="C22" s="87">
        <f t="shared" si="9"/>
        <v>0.2657679106377937</v>
      </c>
      <c r="D22" s="71">
        <f>[1]MercLab!D18</f>
        <v>8317.7889611271567</v>
      </c>
      <c r="E22" s="87">
        <f t="shared" si="9"/>
        <v>0.27065230816962982</v>
      </c>
      <c r="F22" s="71">
        <f>[1]MercLab!E18</f>
        <v>8696.1026057907457</v>
      </c>
      <c r="G22" s="87">
        <f t="shared" si="9"/>
        <v>0.26125816158186321</v>
      </c>
      <c r="H22" s="71">
        <f>[1]MercLab!F18</f>
        <v>6153.0454778595731</v>
      </c>
      <c r="I22" s="87">
        <f t="shared" si="9"/>
        <v>0.17749945406757139</v>
      </c>
      <c r="J22" s="71">
        <f>[1]MercLab!G18</f>
        <v>4521.93759712474</v>
      </c>
      <c r="K22" s="87">
        <f t="shared" si="9"/>
        <v>0.20631642861038851</v>
      </c>
      <c r="L22" s="71">
        <f>[1]MercLab!H18</f>
        <v>1631.1078807348324</v>
      </c>
      <c r="M22" s="87">
        <f t="shared" si="9"/>
        <v>0.12795346509832933</v>
      </c>
      <c r="N22" s="102">
        <f t="shared" si="10"/>
        <v>36.164833034575508</v>
      </c>
      <c r="O22" s="102">
        <f t="shared" si="11"/>
        <v>54.364658904641949</v>
      </c>
      <c r="P22" s="102">
        <f t="shared" si="12"/>
        <v>18.756769034080573</v>
      </c>
    </row>
    <row r="23" spans="1:16">
      <c r="A23" s="159"/>
      <c r="B23" s="101"/>
      <c r="C23" s="87"/>
      <c r="D23" s="101"/>
      <c r="E23" s="87"/>
      <c r="F23" s="101"/>
      <c r="G23" s="87"/>
      <c r="H23" s="101"/>
      <c r="I23" s="87"/>
      <c r="J23" s="101"/>
      <c r="K23" s="87"/>
      <c r="L23" s="101"/>
      <c r="M23" s="87"/>
      <c r="N23" s="121"/>
      <c r="O23" s="121"/>
      <c r="P23" s="121"/>
    </row>
    <row r="24" spans="1:16">
      <c r="A24" s="158" t="s">
        <v>14</v>
      </c>
      <c r="B24" s="208"/>
      <c r="C24" s="24"/>
      <c r="D24" s="208"/>
      <c r="E24" s="24"/>
      <c r="F24" s="208"/>
      <c r="G24" s="24"/>
      <c r="H24" s="208"/>
      <c r="I24" s="24"/>
      <c r="J24" s="208"/>
      <c r="K24" s="24"/>
      <c r="L24" s="208"/>
      <c r="M24" s="24"/>
      <c r="N24" s="24"/>
      <c r="O24" s="24"/>
      <c r="P24" s="24"/>
    </row>
    <row r="25" spans="1:16">
      <c r="A25" s="163" t="s">
        <v>45</v>
      </c>
      <c r="B25" s="71">
        <f>[1]MercLab!C20</f>
        <v>762715.17811616312</v>
      </c>
      <c r="C25" s="87">
        <f t="shared" ref="C25:M29" si="13">IF(ISNUMBER(B25/B$7*100),B25/B$7*100,0)</f>
        <v>11.914100810058592</v>
      </c>
      <c r="D25" s="71">
        <f>[1]MercLab!D20</f>
        <v>359962.41943066969</v>
      </c>
      <c r="E25" s="87">
        <f t="shared" si="13"/>
        <v>11.712807349230099</v>
      </c>
      <c r="F25" s="71">
        <f>[1]MercLab!E20</f>
        <v>402752.75868552178</v>
      </c>
      <c r="G25" s="87">
        <f t="shared" si="13"/>
        <v>12.099954436615713</v>
      </c>
      <c r="H25" s="71">
        <f>[1]MercLab!F20</f>
        <v>424685.18555887253</v>
      </c>
      <c r="I25" s="87">
        <f t="shared" si="13"/>
        <v>12.25106963023905</v>
      </c>
      <c r="J25" s="71">
        <f>[1]MercLab!G20</f>
        <v>291297.61596602888</v>
      </c>
      <c r="K25" s="87">
        <f t="shared" si="13"/>
        <v>13.29064864297235</v>
      </c>
      <c r="L25" s="71">
        <f>[1]MercLab!H20</f>
        <v>133387.56959285683</v>
      </c>
      <c r="M25" s="87">
        <f t="shared" si="13"/>
        <v>10.463686634118599</v>
      </c>
      <c r="N25" s="102">
        <f t="shared" ref="N25:N29" si="14">IF(ISNUMBER(H25/B25*100),H25/B25*100,0)</f>
        <v>55.680704638369228</v>
      </c>
      <c r="O25" s="102">
        <f t="shared" ref="O25:O29" si="15">IF(ISNUMBER(J25/D25*100),J25/D25*100,0)</f>
        <v>80.924452176634531</v>
      </c>
      <c r="P25" s="102">
        <f t="shared" ref="P25:P29" si="16">IF(ISNUMBER(L25/F25*100),L25/F25*100,0)</f>
        <v>33.118971060111043</v>
      </c>
    </row>
    <row r="26" spans="1:16">
      <c r="A26" s="163" t="s">
        <v>46</v>
      </c>
      <c r="B26" s="71">
        <f>[1]MercLab!C21</f>
        <v>3560849.1849196465</v>
      </c>
      <c r="C26" s="87">
        <f t="shared" si="13"/>
        <v>55.622750635868854</v>
      </c>
      <c r="D26" s="71">
        <f>[1]MercLab!D21</f>
        <v>1788657.7529991101</v>
      </c>
      <c r="E26" s="87">
        <f t="shared" si="13"/>
        <v>58.201085845908615</v>
      </c>
      <c r="F26" s="71">
        <f>[1]MercLab!E21</f>
        <v>1772191.431920171</v>
      </c>
      <c r="G26" s="87">
        <f t="shared" si="13"/>
        <v>53.242181752349794</v>
      </c>
      <c r="H26" s="71">
        <f>[1]MercLab!F21</f>
        <v>1898797.5717902149</v>
      </c>
      <c r="I26" s="87">
        <f t="shared" si="13"/>
        <v>54.775400830425212</v>
      </c>
      <c r="J26" s="71">
        <f>[1]MercLab!G21</f>
        <v>1289997.6448216874</v>
      </c>
      <c r="K26" s="87">
        <f t="shared" si="13"/>
        <v>58.857005714685705</v>
      </c>
      <c r="L26" s="71">
        <f>[1]MercLab!H21</f>
        <v>608799.92696831794</v>
      </c>
      <c r="M26" s="87">
        <f t="shared" si="13"/>
        <v>47.75776092266328</v>
      </c>
      <c r="N26" s="102">
        <f t="shared" si="14"/>
        <v>53.324290729068402</v>
      </c>
      <c r="O26" s="102">
        <f t="shared" si="15"/>
        <v>72.120988079396369</v>
      </c>
      <c r="P26" s="102">
        <f t="shared" si="16"/>
        <v>34.35294381875454</v>
      </c>
    </row>
    <row r="27" spans="1:16">
      <c r="A27" s="163" t="s">
        <v>47</v>
      </c>
      <c r="B27" s="71">
        <f>[1]MercLab!C22</f>
        <v>1663947.9446641689</v>
      </c>
      <c r="C27" s="87">
        <f t="shared" si="13"/>
        <v>25.991935291471808</v>
      </c>
      <c r="D27" s="71">
        <f>[1]MercLab!D22</f>
        <v>731304.94432485499</v>
      </c>
      <c r="E27" s="87">
        <f t="shared" si="13"/>
        <v>23.795911639787853</v>
      </c>
      <c r="F27" s="71">
        <f>[1]MercLab!E22</f>
        <v>932643.00033906801</v>
      </c>
      <c r="G27" s="87">
        <f t="shared" si="13"/>
        <v>28.019517101663915</v>
      </c>
      <c r="H27" s="71">
        <f>[1]MercLab!F22</f>
        <v>856732.45252955239</v>
      </c>
      <c r="I27" s="87">
        <f t="shared" si="13"/>
        <v>24.714516275421175</v>
      </c>
      <c r="J27" s="71">
        <f>[1]MercLab!G22</f>
        <v>462542.71191024344</v>
      </c>
      <c r="K27" s="87">
        <f t="shared" si="13"/>
        <v>21.103820729804902</v>
      </c>
      <c r="L27" s="71">
        <f>[1]MercLab!H22</f>
        <v>394189.74061932001</v>
      </c>
      <c r="M27" s="87">
        <f t="shared" si="13"/>
        <v>30.922505993736472</v>
      </c>
      <c r="N27" s="102">
        <f t="shared" si="14"/>
        <v>51.487935982424318</v>
      </c>
      <c r="O27" s="102">
        <f t="shared" si="15"/>
        <v>63.248951822316144</v>
      </c>
      <c r="P27" s="102">
        <f t="shared" si="16"/>
        <v>42.265876704806651</v>
      </c>
    </row>
    <row r="28" spans="1:16">
      <c r="A28" s="163" t="s">
        <v>48</v>
      </c>
      <c r="B28" s="71">
        <f>[1]MercLab!C23</f>
        <v>394483.33850563387</v>
      </c>
      <c r="C28" s="87">
        <f t="shared" si="13"/>
        <v>6.1620830392453305</v>
      </c>
      <c r="D28" s="71">
        <f>[1]MercLab!D23</f>
        <v>180034.08467304436</v>
      </c>
      <c r="E28" s="87">
        <f t="shared" si="13"/>
        <v>5.8581241714219932</v>
      </c>
      <c r="F28" s="71">
        <f>[1]MercLab!E23</f>
        <v>214449.25383258596</v>
      </c>
      <c r="G28" s="87">
        <f t="shared" si="13"/>
        <v>6.4427273169011992</v>
      </c>
      <c r="H28" s="71">
        <f>[1]MercLab!F23</f>
        <v>270817.2245453755</v>
      </c>
      <c r="I28" s="87">
        <f t="shared" si="13"/>
        <v>7.8123767623477534</v>
      </c>
      <c r="J28" s="71">
        <f>[1]MercLab!G23</f>
        <v>136376.1933077779</v>
      </c>
      <c r="K28" s="87">
        <f t="shared" si="13"/>
        <v>6.2222550723900527</v>
      </c>
      <c r="L28" s="71">
        <f>[1]MercLab!H23</f>
        <v>134441.03123759956</v>
      </c>
      <c r="M28" s="87">
        <f t="shared" si="13"/>
        <v>10.546326212643772</v>
      </c>
      <c r="N28" s="102">
        <f t="shared" si="14"/>
        <v>68.651118592555662</v>
      </c>
      <c r="O28" s="102">
        <f t="shared" si="15"/>
        <v>75.750207831726684</v>
      </c>
      <c r="P28" s="102">
        <f t="shared" si="16"/>
        <v>62.691302876975072</v>
      </c>
    </row>
    <row r="29" spans="1:16">
      <c r="A29" s="160" t="s">
        <v>64</v>
      </c>
      <c r="B29" s="71">
        <f>[1]MercLab!C24</f>
        <v>19789.853817658426</v>
      </c>
      <c r="C29" s="87">
        <f t="shared" si="13"/>
        <v>0.30913022339775154</v>
      </c>
      <c r="D29" s="71">
        <f>[1]MercLab!D24</f>
        <v>13278.56897143168</v>
      </c>
      <c r="E29" s="87">
        <f t="shared" si="13"/>
        <v>0.43207099363826607</v>
      </c>
      <c r="F29" s="71">
        <f>[1]MercLab!E24</f>
        <v>6511.2848462267584</v>
      </c>
      <c r="G29" s="87">
        <f t="shared" si="13"/>
        <v>0.19561939245384083</v>
      </c>
      <c r="H29" s="71">
        <f>[1]MercLab!F24</f>
        <v>15482.722020519455</v>
      </c>
      <c r="I29" s="87">
        <f t="shared" si="13"/>
        <v>0.4466365015521</v>
      </c>
      <c r="J29" s="71">
        <f>[1]MercLab!G24</f>
        <v>11534.512265249521</v>
      </c>
      <c r="K29" s="87">
        <f t="shared" si="13"/>
        <v>0.52626984013272682</v>
      </c>
      <c r="L29" s="71">
        <f>[1]MercLab!H24</f>
        <v>3948.2097552699452</v>
      </c>
      <c r="M29" s="87">
        <f t="shared" si="13"/>
        <v>0.30972023683327665</v>
      </c>
      <c r="N29" s="102">
        <f t="shared" si="14"/>
        <v>78.235656327608993</v>
      </c>
      <c r="O29" s="102">
        <f t="shared" si="15"/>
        <v>86.865627539123921</v>
      </c>
      <c r="P29" s="102">
        <f t="shared" si="16"/>
        <v>60.636415830554604</v>
      </c>
    </row>
    <row r="30" spans="1:16">
      <c r="A30" s="163"/>
      <c r="B30" s="101"/>
      <c r="C30" s="87"/>
      <c r="D30" s="101"/>
      <c r="E30" s="87"/>
      <c r="F30" s="101"/>
      <c r="G30" s="87"/>
      <c r="H30" s="101"/>
      <c r="I30" s="87"/>
      <c r="J30" s="101"/>
      <c r="K30" s="87"/>
      <c r="L30" s="101"/>
      <c r="M30" s="87"/>
      <c r="N30" s="121"/>
      <c r="O30" s="121"/>
      <c r="P30" s="121"/>
    </row>
    <row r="31" spans="1:16">
      <c r="A31" s="158" t="s">
        <v>34</v>
      </c>
      <c r="B31" s="208"/>
      <c r="C31" s="24"/>
      <c r="D31" s="208"/>
      <c r="E31" s="24"/>
      <c r="F31" s="208"/>
      <c r="G31" s="24"/>
      <c r="H31" s="208"/>
      <c r="I31" s="24"/>
      <c r="J31" s="208"/>
      <c r="K31" s="24"/>
      <c r="L31" s="208"/>
      <c r="M31" s="24"/>
      <c r="N31" s="24"/>
      <c r="O31" s="24"/>
      <c r="P31" s="24"/>
    </row>
    <row r="32" spans="1:16">
      <c r="A32" s="163" t="s">
        <v>49</v>
      </c>
      <c r="B32" s="71">
        <f>[1]MercLab!C26</f>
        <v>451276.51466944721</v>
      </c>
      <c r="C32" s="87">
        <f t="shared" ref="C32:M44" si="17">IF(ISNUMBER(B32/B$7*100),B32/B$7*100,0)</f>
        <v>7.049228916963834</v>
      </c>
      <c r="D32" s="71">
        <f>[1]MercLab!D26</f>
        <v>231692.39122085809</v>
      </c>
      <c r="E32" s="87">
        <f t="shared" si="17"/>
        <v>7.5390323993948076</v>
      </c>
      <c r="F32" s="71">
        <f>[1]MercLab!E26</f>
        <v>219584.12344860946</v>
      </c>
      <c r="G32" s="87">
        <f t="shared" si="17"/>
        <v>6.5969948844148973</v>
      </c>
      <c r="H32" s="71">
        <f>[1]MercLab!F26</f>
        <v>30106.84599775157</v>
      </c>
      <c r="I32" s="87">
        <f t="shared" si="17"/>
        <v>0.86850466935868031</v>
      </c>
      <c r="J32" s="71">
        <f>[1]MercLab!G26</f>
        <v>22112.243277188263</v>
      </c>
      <c r="K32" s="87">
        <f t="shared" si="17"/>
        <v>1.0088858953768769</v>
      </c>
      <c r="L32" s="71">
        <f>[1]MercLab!H26</f>
        <v>7994.6027205633291</v>
      </c>
      <c r="M32" s="87">
        <f t="shared" si="17"/>
        <v>0.62714252825494521</v>
      </c>
      <c r="N32" s="102">
        <f t="shared" ref="N32:N44" si="18">IF(ISNUMBER(H32/B32*100),H32/B32*100,0)</f>
        <v>6.6714852244868865</v>
      </c>
      <c r="O32" s="102">
        <f t="shared" ref="O32:O44" si="19">IF(ISNUMBER(J32/D32*100),J32/D32*100,0)</f>
        <v>9.5437934585042203</v>
      </c>
      <c r="P32" s="102">
        <f t="shared" ref="P32:P44" si="20">IF(ISNUMBER(L32/F32*100),L32/F32*100,0)</f>
        <v>3.6407926925711238</v>
      </c>
    </row>
    <row r="33" spans="1:16">
      <c r="A33" s="163" t="s">
        <v>50</v>
      </c>
      <c r="B33" s="71">
        <f>[1]MercLab!C27</f>
        <v>650981.02461212536</v>
      </c>
      <c r="C33" s="87">
        <f t="shared" si="17"/>
        <v>10.168741589514903</v>
      </c>
      <c r="D33" s="71">
        <f>[1]MercLab!D27</f>
        <v>336403.5120878772</v>
      </c>
      <c r="E33" s="87">
        <f t="shared" si="17"/>
        <v>10.946224705683782</v>
      </c>
      <c r="F33" s="71">
        <f>[1]MercLab!E27</f>
        <v>314577.51252427715</v>
      </c>
      <c r="G33" s="87">
        <f t="shared" si="17"/>
        <v>9.4508938455211489</v>
      </c>
      <c r="H33" s="71">
        <f>[1]MercLab!F27</f>
        <v>138397.63447779685</v>
      </c>
      <c r="I33" s="87">
        <f t="shared" si="17"/>
        <v>3.9924139440291788</v>
      </c>
      <c r="J33" s="71">
        <f>[1]MercLab!G27</f>
        <v>107210.18604177872</v>
      </c>
      <c r="K33" s="87">
        <f t="shared" si="17"/>
        <v>4.8915364751737282</v>
      </c>
      <c r="L33" s="71">
        <f>[1]MercLab!H27</f>
        <v>31187.448436017792</v>
      </c>
      <c r="M33" s="87">
        <f t="shared" si="17"/>
        <v>2.4465224784311408</v>
      </c>
      <c r="N33" s="102">
        <f t="shared" si="18"/>
        <v>21.259856930585411</v>
      </c>
      <c r="O33" s="102">
        <f t="shared" si="19"/>
        <v>31.869520438827248</v>
      </c>
      <c r="P33" s="102">
        <f t="shared" si="20"/>
        <v>9.9140743360067543</v>
      </c>
    </row>
    <row r="34" spans="1:16">
      <c r="A34" s="163" t="s">
        <v>51</v>
      </c>
      <c r="B34" s="71">
        <f>[1]MercLab!C28</f>
        <v>850235.21928768768</v>
      </c>
      <c r="C34" s="87">
        <f t="shared" si="17"/>
        <v>13.281220048452996</v>
      </c>
      <c r="D34" s="71">
        <f>[1]MercLab!D28</f>
        <v>438481.66306237539</v>
      </c>
      <c r="E34" s="87">
        <f t="shared" si="17"/>
        <v>14.267742876444395</v>
      </c>
      <c r="F34" s="71">
        <f>[1]MercLab!E28</f>
        <v>411753.5562253127</v>
      </c>
      <c r="G34" s="87">
        <f t="shared" si="17"/>
        <v>12.370366588428464</v>
      </c>
      <c r="H34" s="71">
        <f>[1]MercLab!F28</f>
        <v>330477.2595500754</v>
      </c>
      <c r="I34" s="87">
        <f t="shared" si="17"/>
        <v>9.5334145282948661</v>
      </c>
      <c r="J34" s="71">
        <f>[1]MercLab!G28</f>
        <v>247167.49822958975</v>
      </c>
      <c r="K34" s="87">
        <f t="shared" si="17"/>
        <v>11.277182492681526</v>
      </c>
      <c r="L34" s="71">
        <f>[1]MercLab!H28</f>
        <v>83309.76132049266</v>
      </c>
      <c r="M34" s="87">
        <f t="shared" si="17"/>
        <v>6.5352958951246416</v>
      </c>
      <c r="N34" s="102">
        <f t="shared" si="18"/>
        <v>38.868921452929641</v>
      </c>
      <c r="O34" s="102">
        <f t="shared" si="19"/>
        <v>56.368947450016712</v>
      </c>
      <c r="P34" s="102">
        <f t="shared" si="20"/>
        <v>20.232918468081262</v>
      </c>
    </row>
    <row r="35" spans="1:16">
      <c r="A35" s="163" t="s">
        <v>52</v>
      </c>
      <c r="B35" s="71">
        <f>[1]MercLab!C29</f>
        <v>974293.71310326061</v>
      </c>
      <c r="C35" s="87">
        <f t="shared" si="17"/>
        <v>15.219093377935444</v>
      </c>
      <c r="D35" s="71">
        <f>[1]MercLab!D29</f>
        <v>494369.47843360831</v>
      </c>
      <c r="E35" s="87">
        <f t="shared" si="17"/>
        <v>16.08627497667846</v>
      </c>
      <c r="F35" s="71">
        <f>[1]MercLab!E29</f>
        <v>479924.23466963618</v>
      </c>
      <c r="G35" s="87">
        <f t="shared" si="17"/>
        <v>14.418427303845101</v>
      </c>
      <c r="H35" s="71">
        <f>[1]MercLab!F29</f>
        <v>601516.54348259373</v>
      </c>
      <c r="I35" s="87">
        <f t="shared" si="17"/>
        <v>17.352197129853504</v>
      </c>
      <c r="J35" s="71">
        <f>[1]MercLab!G29</f>
        <v>403491.52887783846</v>
      </c>
      <c r="K35" s="87">
        <f t="shared" si="17"/>
        <v>18.409570991327563</v>
      </c>
      <c r="L35" s="71">
        <f>[1]MercLab!H29</f>
        <v>198025.0146047702</v>
      </c>
      <c r="M35" s="87">
        <f t="shared" si="17"/>
        <v>15.534218854618354</v>
      </c>
      <c r="N35" s="102">
        <f t="shared" si="18"/>
        <v>61.738727797665874</v>
      </c>
      <c r="O35" s="102">
        <f t="shared" si="19"/>
        <v>81.61740286966878</v>
      </c>
      <c r="P35" s="102">
        <f t="shared" si="20"/>
        <v>41.261724309689008</v>
      </c>
    </row>
    <row r="36" spans="1:16">
      <c r="A36" s="163" t="s">
        <v>53</v>
      </c>
      <c r="B36" s="71">
        <f>[1]MercLab!C30</f>
        <v>572606.98700595577</v>
      </c>
      <c r="C36" s="87">
        <f t="shared" si="17"/>
        <v>8.9444887993219506</v>
      </c>
      <c r="D36" s="71">
        <f>[1]MercLab!D30</f>
        <v>273263.86366619624</v>
      </c>
      <c r="E36" s="87">
        <f t="shared" si="17"/>
        <v>8.8917254075877246</v>
      </c>
      <c r="F36" s="71">
        <f>[1]MercLab!E30</f>
        <v>299343.12333977636</v>
      </c>
      <c r="G36" s="87">
        <f t="shared" si="17"/>
        <v>8.9932050748625638</v>
      </c>
      <c r="H36" s="71">
        <f>[1]MercLab!F30</f>
        <v>406981.07898405025</v>
      </c>
      <c r="I36" s="87">
        <f t="shared" si="17"/>
        <v>11.740351927421386</v>
      </c>
      <c r="J36" s="71">
        <f>[1]MercLab!G30</f>
        <v>249163.81432651353</v>
      </c>
      <c r="K36" s="87">
        <f t="shared" si="17"/>
        <v>11.368265750388716</v>
      </c>
      <c r="L36" s="71">
        <f>[1]MercLab!H30</f>
        <v>157817.26465755413</v>
      </c>
      <c r="M36" s="87">
        <f t="shared" si="17"/>
        <v>12.380092147048458</v>
      </c>
      <c r="N36" s="102">
        <f t="shared" si="18"/>
        <v>71.075115780907723</v>
      </c>
      <c r="O36" s="102">
        <f t="shared" si="19"/>
        <v>91.180667280207246</v>
      </c>
      <c r="P36" s="102">
        <f t="shared" si="20"/>
        <v>52.721192622293842</v>
      </c>
    </row>
    <row r="37" spans="1:16">
      <c r="A37" s="163" t="s">
        <v>54</v>
      </c>
      <c r="B37" s="71">
        <f>[1]MercLab!C31</f>
        <v>484430.95194118709</v>
      </c>
      <c r="C37" s="87">
        <f t="shared" si="17"/>
        <v>7.5671225151113113</v>
      </c>
      <c r="D37" s="71">
        <f>[1]MercLab!D31</f>
        <v>211496.57731954326</v>
      </c>
      <c r="E37" s="87">
        <f t="shared" si="17"/>
        <v>6.881881361624977</v>
      </c>
      <c r="F37" s="71">
        <f>[1]MercLab!E31</f>
        <v>272934.37462166825</v>
      </c>
      <c r="G37" s="87">
        <f t="shared" si="17"/>
        <v>8.1998035417233464</v>
      </c>
      <c r="H37" s="71">
        <f>[1]MercLab!F31</f>
        <v>365505.9503918913</v>
      </c>
      <c r="I37" s="87">
        <f t="shared" si="17"/>
        <v>10.543901696559214</v>
      </c>
      <c r="J37" s="71">
        <f>[1]MercLab!G31</f>
        <v>204613.26472547473</v>
      </c>
      <c r="K37" s="87">
        <f t="shared" si="17"/>
        <v>9.3356171149540543</v>
      </c>
      <c r="L37" s="71">
        <f>[1]MercLab!H31</f>
        <v>160892.68566642952</v>
      </c>
      <c r="M37" s="87">
        <f t="shared" si="17"/>
        <v>12.621345824606884</v>
      </c>
      <c r="N37" s="102">
        <f t="shared" si="18"/>
        <v>75.450577409898031</v>
      </c>
      <c r="O37" s="102">
        <f t="shared" si="19"/>
        <v>96.745426010526515</v>
      </c>
      <c r="P37" s="102">
        <f t="shared" si="20"/>
        <v>58.949220261996359</v>
      </c>
    </row>
    <row r="38" spans="1:16">
      <c r="A38" s="163" t="s">
        <v>55</v>
      </c>
      <c r="B38" s="71">
        <f>[1]MercLab!C32</f>
        <v>425265.75308225263</v>
      </c>
      <c r="C38" s="87">
        <f t="shared" si="17"/>
        <v>6.6429241198551061</v>
      </c>
      <c r="D38" s="71">
        <f>[1]MercLab!D32</f>
        <v>185499.26191833429</v>
      </c>
      <c r="E38" s="87">
        <f t="shared" si="17"/>
        <v>6.0359554247642775</v>
      </c>
      <c r="F38" s="71">
        <f>[1]MercLab!E32</f>
        <v>239766.49116393697</v>
      </c>
      <c r="G38" s="87">
        <f t="shared" si="17"/>
        <v>7.2033364289781412</v>
      </c>
      <c r="H38" s="71">
        <f>[1]MercLab!F32</f>
        <v>322218.39996246755</v>
      </c>
      <c r="I38" s="87">
        <f t="shared" si="17"/>
        <v>9.2951677814934648</v>
      </c>
      <c r="J38" s="71">
        <f>[1]MercLab!G32</f>
        <v>181532.19167803341</v>
      </c>
      <c r="K38" s="87">
        <f t="shared" si="17"/>
        <v>8.2825277130411461</v>
      </c>
      <c r="L38" s="71">
        <f>[1]MercLab!H32</f>
        <v>140686.20828444199</v>
      </c>
      <c r="M38" s="87">
        <f t="shared" si="17"/>
        <v>11.036233748947282</v>
      </c>
      <c r="N38" s="102">
        <f t="shared" si="18"/>
        <v>75.768715827005664</v>
      </c>
      <c r="O38" s="102">
        <f t="shared" si="19"/>
        <v>97.861409151025427</v>
      </c>
      <c r="P38" s="102">
        <f t="shared" si="20"/>
        <v>58.676342803986635</v>
      </c>
    </row>
    <row r="39" spans="1:16">
      <c r="A39" s="163" t="s">
        <v>56</v>
      </c>
      <c r="B39" s="71">
        <f>[1]MercLab!C33</f>
        <v>358661.71253409644</v>
      </c>
      <c r="C39" s="87">
        <f t="shared" si="17"/>
        <v>5.6025262410454788</v>
      </c>
      <c r="D39" s="71">
        <f>[1]MercLab!D33</f>
        <v>159222.80777336456</v>
      </c>
      <c r="E39" s="87">
        <f t="shared" si="17"/>
        <v>5.1809465999328088</v>
      </c>
      <c r="F39" s="71">
        <f>[1]MercLab!E33</f>
        <v>199438.90476074276</v>
      </c>
      <c r="G39" s="87">
        <f t="shared" si="17"/>
        <v>5.9917694130006174</v>
      </c>
      <c r="H39" s="71">
        <f>[1]MercLab!F33</f>
        <v>269530.07791658427</v>
      </c>
      <c r="I39" s="87">
        <f t="shared" si="17"/>
        <v>7.7752459098719413</v>
      </c>
      <c r="J39" s="71">
        <f>[1]MercLab!G33</f>
        <v>154406.75944483513</v>
      </c>
      <c r="K39" s="87">
        <f t="shared" si="17"/>
        <v>7.0449117170961655</v>
      </c>
      <c r="L39" s="71">
        <f>[1]MercLab!H33</f>
        <v>115123.31847175046</v>
      </c>
      <c r="M39" s="87">
        <f t="shared" si="17"/>
        <v>9.0309339351868925</v>
      </c>
      <c r="N39" s="102">
        <f t="shared" si="18"/>
        <v>75.148829244203526</v>
      </c>
      <c r="O39" s="102">
        <f t="shared" si="19"/>
        <v>96.975277351355018</v>
      </c>
      <c r="P39" s="102">
        <f t="shared" si="20"/>
        <v>57.723601425638769</v>
      </c>
    </row>
    <row r="40" spans="1:16">
      <c r="A40" s="163" t="s">
        <v>57</v>
      </c>
      <c r="B40" s="71">
        <f>[1]MercLab!C34</f>
        <v>343796.39959325735</v>
      </c>
      <c r="C40" s="87">
        <f t="shared" si="17"/>
        <v>5.3703205081168868</v>
      </c>
      <c r="D40" s="71">
        <f>[1]MercLab!D34</f>
        <v>148987.70734924873</v>
      </c>
      <c r="E40" s="87">
        <f t="shared" si="17"/>
        <v>4.847906946356467</v>
      </c>
      <c r="F40" s="71">
        <f>[1]MercLab!E34</f>
        <v>194808.69224401796</v>
      </c>
      <c r="G40" s="87">
        <f t="shared" si="17"/>
        <v>5.8526633255164011</v>
      </c>
      <c r="H40" s="71">
        <f>[1]MercLab!F34</f>
        <v>249311.36764874897</v>
      </c>
      <c r="I40" s="87">
        <f t="shared" si="17"/>
        <v>7.1919883917202014</v>
      </c>
      <c r="J40" s="71">
        <f>[1]MercLab!G34</f>
        <v>143398.40259978405</v>
      </c>
      <c r="K40" s="87">
        <f t="shared" si="17"/>
        <v>6.5426480700737475</v>
      </c>
      <c r="L40" s="71">
        <f>[1]MercLab!H34</f>
        <v>105912.96504896558</v>
      </c>
      <c r="M40" s="87">
        <f t="shared" si="17"/>
        <v>8.3084209431617069</v>
      </c>
      <c r="N40" s="102">
        <f t="shared" si="18"/>
        <v>72.517154904387354</v>
      </c>
      <c r="O40" s="102">
        <f t="shared" si="19"/>
        <v>96.248479254491428</v>
      </c>
      <c r="P40" s="102">
        <f t="shared" si="20"/>
        <v>54.367679300623131</v>
      </c>
    </row>
    <row r="41" spans="1:16">
      <c r="A41" s="163" t="s">
        <v>58</v>
      </c>
      <c r="B41" s="71">
        <f>[1]MercLab!C35</f>
        <v>337182.25412961567</v>
      </c>
      <c r="C41" s="87">
        <f t="shared" si="17"/>
        <v>5.2670033091320025</v>
      </c>
      <c r="D41" s="71">
        <f>[1]MercLab!D35</f>
        <v>152967.36773606433</v>
      </c>
      <c r="E41" s="87">
        <f t="shared" si="17"/>
        <v>4.9774010071527544</v>
      </c>
      <c r="F41" s="71">
        <f>[1]MercLab!E35</f>
        <v>184214.88639356013</v>
      </c>
      <c r="G41" s="87">
        <f t="shared" si="17"/>
        <v>5.5343922141793778</v>
      </c>
      <c r="H41" s="71">
        <f>[1]MercLab!F35</f>
        <v>247541.7258010298</v>
      </c>
      <c r="I41" s="87">
        <f t="shared" si="17"/>
        <v>7.1409387996124325</v>
      </c>
      <c r="J41" s="71">
        <f>[1]MercLab!G35</f>
        <v>148042.96783623262</v>
      </c>
      <c r="K41" s="87">
        <f t="shared" si="17"/>
        <v>6.7545594667815063</v>
      </c>
      <c r="L41" s="71">
        <f>[1]MercLab!H35</f>
        <v>99498.75796479774</v>
      </c>
      <c r="M41" s="87">
        <f t="shared" si="17"/>
        <v>7.805253720459195</v>
      </c>
      <c r="N41" s="102">
        <f t="shared" si="18"/>
        <v>73.414814323494227</v>
      </c>
      <c r="O41" s="102">
        <f t="shared" si="19"/>
        <v>96.780751363697092</v>
      </c>
      <c r="P41" s="102">
        <f t="shared" si="20"/>
        <v>54.012333049038574</v>
      </c>
    </row>
    <row r="42" spans="1:16">
      <c r="A42" s="163" t="s">
        <v>59</v>
      </c>
      <c r="B42" s="71">
        <f>[1]MercLab!C36</f>
        <v>251064.01670398354</v>
      </c>
      <c r="C42" s="87">
        <f t="shared" si="17"/>
        <v>3.9217811453254279</v>
      </c>
      <c r="D42" s="71">
        <f>[1]MercLab!D36</f>
        <v>113224.49311023187</v>
      </c>
      <c r="E42" s="87">
        <f t="shared" si="17"/>
        <v>3.6842086935405876</v>
      </c>
      <c r="F42" s="71">
        <f>[1]MercLab!E36</f>
        <v>137839.52359375192</v>
      </c>
      <c r="G42" s="87">
        <f t="shared" si="17"/>
        <v>4.1411310514486388</v>
      </c>
      <c r="H42" s="71">
        <f>[1]MercLab!F36</f>
        <v>171038.20333773157</v>
      </c>
      <c r="I42" s="87">
        <f t="shared" si="17"/>
        <v>4.9340099673221509</v>
      </c>
      <c r="J42" s="71">
        <f>[1]MercLab!G36</f>
        <v>104116.0430484018</v>
      </c>
      <c r="K42" s="87">
        <f t="shared" si="17"/>
        <v>4.7503641307324234</v>
      </c>
      <c r="L42" s="71">
        <f>[1]MercLab!H36</f>
        <v>66922.160289329782</v>
      </c>
      <c r="M42" s="87">
        <f t="shared" si="17"/>
        <v>5.2497584016502117</v>
      </c>
      <c r="N42" s="102">
        <f t="shared" si="18"/>
        <v>68.125335355959734</v>
      </c>
      <c r="O42" s="102">
        <f t="shared" si="19"/>
        <v>91.955406633649176</v>
      </c>
      <c r="P42" s="102">
        <f t="shared" si="20"/>
        <v>48.550777414587117</v>
      </c>
    </row>
    <row r="43" spans="1:16">
      <c r="A43" s="163" t="s">
        <v>60</v>
      </c>
      <c r="B43" s="71">
        <f>[1]MercLab!C37</f>
        <v>206047.01117494432</v>
      </c>
      <c r="C43" s="87">
        <f t="shared" si="17"/>
        <v>3.218586614223212</v>
      </c>
      <c r="D43" s="71">
        <f>[1]MercLab!D37</f>
        <v>98527.740957169459</v>
      </c>
      <c r="E43" s="87">
        <f t="shared" si="17"/>
        <v>3.2059914760308645</v>
      </c>
      <c r="F43" s="71">
        <f>[1]MercLab!E37</f>
        <v>107519.27021777493</v>
      </c>
      <c r="G43" s="87">
        <f t="shared" si="17"/>
        <v>3.2302156661553298</v>
      </c>
      <c r="H43" s="71">
        <f>[1]MercLab!F37</f>
        <v>121979.4762162714</v>
      </c>
      <c r="I43" s="87">
        <f t="shared" si="17"/>
        <v>3.5187925253834145</v>
      </c>
      <c r="J43" s="71">
        <f>[1]MercLab!G37</f>
        <v>80860.916963195094</v>
      </c>
      <c r="K43" s="87">
        <f t="shared" si="17"/>
        <v>3.6893334425082269</v>
      </c>
      <c r="L43" s="71">
        <f>[1]MercLab!H37</f>
        <v>41118.559253076062</v>
      </c>
      <c r="M43" s="87">
        <f t="shared" si="17"/>
        <v>3.2255758177759506</v>
      </c>
      <c r="N43" s="102">
        <f t="shared" si="18"/>
        <v>59.199828000758849</v>
      </c>
      <c r="O43" s="102">
        <f t="shared" si="19"/>
        <v>82.069188004975942</v>
      </c>
      <c r="P43" s="102">
        <f t="shared" si="20"/>
        <v>38.242967209312773</v>
      </c>
    </row>
    <row r="44" spans="1:16">
      <c r="A44" s="160" t="s">
        <v>123</v>
      </c>
      <c r="B44" s="71">
        <f>[1]MercLab!C38</f>
        <v>495943.94218435819</v>
      </c>
      <c r="C44" s="87">
        <f t="shared" si="17"/>
        <v>7.7469628150266105</v>
      </c>
      <c r="D44" s="71">
        <f>[1]MercLab!D38</f>
        <v>229100.90576402168</v>
      </c>
      <c r="E44" s="87">
        <f t="shared" si="17"/>
        <v>7.4547081247878513</v>
      </c>
      <c r="F44" s="71">
        <f>[1]MercLab!E38</f>
        <v>266843.03642036166</v>
      </c>
      <c r="G44" s="87">
        <f t="shared" si="17"/>
        <v>8.0168006619060126</v>
      </c>
      <c r="H44" s="71">
        <f>[1]MercLab!F38</f>
        <v>211910.59267731718</v>
      </c>
      <c r="I44" s="87">
        <f t="shared" si="17"/>
        <v>6.1130727290583717</v>
      </c>
      <c r="J44" s="71">
        <f>[1]MercLab!G38</f>
        <v>145632.86122209698</v>
      </c>
      <c r="K44" s="87">
        <f t="shared" si="17"/>
        <v>6.6445967398489385</v>
      </c>
      <c r="L44" s="71">
        <f>[1]MercLab!H38</f>
        <v>66277.73145522023</v>
      </c>
      <c r="M44" s="87">
        <f t="shared" si="17"/>
        <v>5.1992057047332878</v>
      </c>
      <c r="N44" s="102">
        <f t="shared" si="18"/>
        <v>42.728739007067709</v>
      </c>
      <c r="O44" s="102">
        <f t="shared" si="19"/>
        <v>63.567125907438196</v>
      </c>
      <c r="P44" s="102">
        <f t="shared" si="20"/>
        <v>24.837721959816093</v>
      </c>
    </row>
    <row r="45" spans="1:16">
      <c r="A45" s="154"/>
      <c r="B45" s="155"/>
      <c r="C45" s="156"/>
      <c r="D45" s="155"/>
      <c r="E45" s="156"/>
      <c r="F45" s="155"/>
      <c r="G45" s="156"/>
      <c r="H45" s="155"/>
      <c r="I45" s="156"/>
      <c r="J45" s="155"/>
      <c r="K45" s="156"/>
      <c r="L45" s="155"/>
      <c r="M45" s="156"/>
      <c r="N45" s="155"/>
      <c r="O45" s="157"/>
      <c r="P45" s="157"/>
    </row>
    <row r="46" spans="1:16">
      <c r="A46" s="2" t="s">
        <v>148</v>
      </c>
      <c r="O46" s="72"/>
      <c r="P46" s="72"/>
    </row>
    <row r="47" spans="1:16">
      <c r="A47" s="2" t="s">
        <v>116</v>
      </c>
    </row>
    <row r="48" spans="1:16">
      <c r="A48" s="2" t="s">
        <v>117</v>
      </c>
    </row>
    <row r="49" spans="1:7">
      <c r="A49" s="2"/>
    </row>
    <row r="50" spans="1:7">
      <c r="A50" s="2"/>
      <c r="B50" s="88"/>
    </row>
    <row r="51" spans="1:7">
      <c r="A51" s="2"/>
      <c r="G51" s="89"/>
    </row>
    <row r="52" spans="1:7">
      <c r="A52" s="2"/>
    </row>
  </sheetData>
  <mergeCells count="6">
    <mergeCell ref="A4:A5"/>
    <mergeCell ref="B4:G4"/>
    <mergeCell ref="H4:M4"/>
    <mergeCell ref="N4:P4"/>
    <mergeCell ref="A1:P1"/>
    <mergeCell ref="A2:P2"/>
  </mergeCells>
  <phoneticPr fontId="0" type="noConversion"/>
  <printOptions horizontalCentered="1"/>
  <pageMargins left="1.1705511811023621" right="0.31496062992125984" top="0.55118110236220474" bottom="0.39370078740157483" header="0.19685039370078741" footer="0.19685039370078741"/>
  <pageSetup paperSize="9" scale="95" firstPageNumber="13" orientation="landscape" useFirstPageNumber="1" r:id="rId1"/>
  <headerFooter alignWithMargins="0">
    <oddFooter>&amp;L&amp;Z&amp;F+&amp;F+&amp;A&amp;C&amp;P&amp;R&amp;D+&amp;T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4"/>
  <dimension ref="A1:AE57"/>
  <sheetViews>
    <sheetView workbookViewId="0">
      <selection activeCell="H7" sqref="H7"/>
    </sheetView>
  </sheetViews>
  <sheetFormatPr baseColWidth="10" defaultRowHeight="11.25"/>
  <cols>
    <col min="1" max="1" width="28.6640625" customWidth="1"/>
    <col min="2" max="2" width="11.6640625" customWidth="1"/>
    <col min="3" max="3" width="7" style="19" customWidth="1"/>
    <col min="4" max="4" width="6.5" bestFit="1" customWidth="1"/>
    <col min="5" max="5" width="11.6640625" customWidth="1"/>
    <col min="6" max="6" width="7.33203125" style="19" customWidth="1"/>
    <col min="7" max="7" width="6.5" bestFit="1" customWidth="1"/>
    <col min="8" max="8" width="11" bestFit="1" customWidth="1"/>
    <col min="9" max="9" width="6.83203125" style="19" customWidth="1"/>
    <col min="10" max="10" width="6.5" bestFit="1" customWidth="1"/>
    <col min="11" max="11" width="11" bestFit="1" customWidth="1"/>
    <col min="12" max="12" width="8.83203125" style="19" bestFit="1" customWidth="1"/>
    <col min="13" max="13" width="6.5" bestFit="1" customWidth="1"/>
    <col min="14" max="14" width="9.83203125" bestFit="1" customWidth="1"/>
    <col min="15" max="15" width="7.33203125" style="19" customWidth="1"/>
    <col min="16" max="16" width="6.1640625" customWidth="1"/>
    <col min="17" max="17" width="7.1640625" bestFit="1" customWidth="1"/>
    <col min="18" max="18" width="6.6640625" bestFit="1" customWidth="1"/>
    <col min="19" max="19" width="49" customWidth="1"/>
    <col min="20" max="20" width="13" style="23" customWidth="1"/>
    <col min="21" max="21" width="13" style="46" bestFit="1" customWidth="1"/>
    <col min="22" max="22" width="10.5" style="23" bestFit="1" customWidth="1"/>
    <col min="23" max="23" width="13" style="23" customWidth="1"/>
    <col min="24" max="24" width="8.83203125" style="46" customWidth="1"/>
    <col min="25" max="25" width="6.1640625" style="23" customWidth="1"/>
    <col min="26" max="26" width="10.6640625" style="23" customWidth="1"/>
    <col min="27" max="27" width="8.5" style="46" customWidth="1"/>
    <col min="28" max="28" width="5.6640625" style="23" customWidth="1"/>
    <col min="29" max="29" width="10.5" style="23" bestFit="1" customWidth="1"/>
    <col min="30" max="30" width="6.5" style="23" customWidth="1"/>
  </cols>
  <sheetData>
    <row r="1" spans="1:31">
      <c r="A1" s="226" t="s">
        <v>146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 t="str">
        <f>A1</f>
        <v>Cuadro No. 2. Tasa de Desempleo Abierto (TDA), Población en Edad de Trabajar (PET) y Población Económicamente Activa (PEA),</v>
      </c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</row>
    <row r="2" spans="1:31">
      <c r="A2" s="226" t="s">
        <v>96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 t="str">
        <f>A2</f>
        <v>según dominio,  nivel educativo, rango de edad, sexo, rama de actividad y ocupación</v>
      </c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</row>
    <row r="3" spans="1:31" ht="13.5" customHeight="1">
      <c r="A3" s="227" t="s">
        <v>39</v>
      </c>
      <c r="B3" s="224" t="s">
        <v>27</v>
      </c>
      <c r="C3" s="231"/>
      <c r="D3" s="231"/>
      <c r="E3" s="236" t="s">
        <v>25</v>
      </c>
      <c r="F3" s="231"/>
      <c r="G3" s="231"/>
      <c r="H3" s="237" t="s">
        <v>40</v>
      </c>
      <c r="I3" s="237"/>
      <c r="J3" s="237"/>
      <c r="K3" s="237"/>
      <c r="L3" s="237"/>
      <c r="M3" s="237"/>
      <c r="N3" s="237"/>
      <c r="O3" s="237"/>
      <c r="P3" s="237"/>
      <c r="Q3" s="227" t="s">
        <v>28</v>
      </c>
      <c r="R3" s="227" t="s">
        <v>29</v>
      </c>
      <c r="S3" s="227" t="s">
        <v>39</v>
      </c>
      <c r="T3" s="230" t="s">
        <v>40</v>
      </c>
      <c r="U3" s="230"/>
      <c r="V3" s="230"/>
      <c r="W3" s="230"/>
      <c r="X3" s="230"/>
      <c r="Y3" s="230"/>
      <c r="Z3" s="230"/>
      <c r="AA3" s="230"/>
      <c r="AB3" s="230"/>
      <c r="AC3" s="233" t="s">
        <v>28</v>
      </c>
      <c r="AD3" s="233" t="s">
        <v>29</v>
      </c>
    </row>
    <row r="4" spans="1:31" ht="15.75" customHeight="1">
      <c r="A4" s="228"/>
      <c r="B4" s="232"/>
      <c r="C4" s="232"/>
      <c r="D4" s="232"/>
      <c r="E4" s="232"/>
      <c r="F4" s="232"/>
      <c r="G4" s="232"/>
      <c r="H4" s="224" t="s">
        <v>0</v>
      </c>
      <c r="I4" s="224"/>
      <c r="J4" s="224"/>
      <c r="K4" s="224" t="s">
        <v>30</v>
      </c>
      <c r="L4" s="224"/>
      <c r="M4" s="224"/>
      <c r="N4" s="224" t="s">
        <v>31</v>
      </c>
      <c r="O4" s="224"/>
      <c r="P4" s="224"/>
      <c r="Q4" s="228"/>
      <c r="R4" s="228"/>
      <c r="S4" s="228"/>
      <c r="T4" s="225" t="s">
        <v>0</v>
      </c>
      <c r="U4" s="225"/>
      <c r="V4" s="225"/>
      <c r="W4" s="225" t="s">
        <v>30</v>
      </c>
      <c r="X4" s="225"/>
      <c r="Y4" s="225"/>
      <c r="Z4" s="225" t="s">
        <v>31</v>
      </c>
      <c r="AA4" s="225"/>
      <c r="AB4" s="225"/>
      <c r="AC4" s="234"/>
      <c r="AD4" s="234"/>
    </row>
    <row r="5" spans="1:31">
      <c r="A5" s="229"/>
      <c r="B5" s="164" t="s">
        <v>6</v>
      </c>
      <c r="C5" s="165" t="s">
        <v>113</v>
      </c>
      <c r="D5" s="164" t="s">
        <v>32</v>
      </c>
      <c r="E5" s="164" t="s">
        <v>6</v>
      </c>
      <c r="F5" s="165" t="s">
        <v>113</v>
      </c>
      <c r="G5" s="164" t="s">
        <v>32</v>
      </c>
      <c r="H5" s="164" t="s">
        <v>6</v>
      </c>
      <c r="I5" s="165" t="s">
        <v>113</v>
      </c>
      <c r="J5" s="164" t="s">
        <v>32</v>
      </c>
      <c r="K5" s="164" t="s">
        <v>6</v>
      </c>
      <c r="L5" s="165" t="s">
        <v>113</v>
      </c>
      <c r="M5" s="164" t="s">
        <v>32</v>
      </c>
      <c r="N5" s="164" t="s">
        <v>6</v>
      </c>
      <c r="O5" s="165" t="s">
        <v>113</v>
      </c>
      <c r="P5" s="164" t="s">
        <v>32</v>
      </c>
      <c r="Q5" s="229"/>
      <c r="R5" s="229"/>
      <c r="S5" s="229"/>
      <c r="T5" s="167" t="s">
        <v>6</v>
      </c>
      <c r="U5" s="166" t="s">
        <v>113</v>
      </c>
      <c r="V5" s="167" t="s">
        <v>32</v>
      </c>
      <c r="W5" s="167" t="s">
        <v>6</v>
      </c>
      <c r="X5" s="166" t="s">
        <v>113</v>
      </c>
      <c r="Y5" s="167" t="s">
        <v>32</v>
      </c>
      <c r="Z5" s="167" t="s">
        <v>6</v>
      </c>
      <c r="AA5" s="166" t="s">
        <v>113</v>
      </c>
      <c r="AB5" s="167" t="s">
        <v>32</v>
      </c>
      <c r="AC5" s="235"/>
      <c r="AD5" s="235"/>
    </row>
    <row r="6" spans="1:31">
      <c r="A6" s="11"/>
      <c r="B6" s="11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</row>
    <row r="7" spans="1:31" ht="12" customHeight="1">
      <c r="A7" s="175" t="s">
        <v>89</v>
      </c>
      <c r="B7" s="92">
        <f>[1]MercLab!C48</f>
        <v>8093876.9999943729</v>
      </c>
      <c r="C7" s="91">
        <f>SUM(C10,C14)</f>
        <v>100.00000000006628</v>
      </c>
      <c r="D7" s="91">
        <f>[1]MercLab!D48</f>
        <v>6.1033943537629876</v>
      </c>
      <c r="E7" s="92">
        <f>[1]MercLab!E48</f>
        <v>6401785.5000205608</v>
      </c>
      <c r="F7" s="91">
        <f>SUM(F10,F14)</f>
        <v>100.0000000000389</v>
      </c>
      <c r="G7" s="91">
        <f>[1]MercLab!F48</f>
        <v>6.6339809622225907</v>
      </c>
      <c r="H7" s="92">
        <f>[1]MercLab!G48</f>
        <v>3466515.1564450446</v>
      </c>
      <c r="I7" s="91">
        <f>SUM(I10,I14)</f>
        <v>99.999999999983814</v>
      </c>
      <c r="J7" s="91">
        <f>[1]MercLab!H48</f>
        <v>7.0901827845760668</v>
      </c>
      <c r="K7" s="92">
        <f>[1]MercLab!I48</f>
        <v>3307702.5662911604</v>
      </c>
      <c r="L7" s="91">
        <f>SUM(L10,L14)</f>
        <v>99.999999999983942</v>
      </c>
      <c r="M7" s="91">
        <f>[1]MercLab!J48</f>
        <v>6.996260764734167</v>
      </c>
      <c r="N7" s="92">
        <f>[1]MercLab!K48</f>
        <v>158812.59015384584</v>
      </c>
      <c r="O7" s="91">
        <f>SUM(O10,O14)</f>
        <v>99.999999999999957</v>
      </c>
      <c r="P7" s="91">
        <f>[1]MercLab!L48</f>
        <v>8.890431844259588</v>
      </c>
      <c r="Q7" s="91">
        <f>IF(ISNUMBER(N7/H7*100),N7/H7*100,0)</f>
        <v>4.5813326348386774</v>
      </c>
      <c r="R7" s="91">
        <f>[1]MercLab!M48</f>
        <v>4.1226690066730365</v>
      </c>
      <c r="S7" s="70" t="s">
        <v>90</v>
      </c>
      <c r="T7" s="22">
        <f>H7</f>
        <v>3466515.1564450446</v>
      </c>
      <c r="U7" s="69">
        <f t="shared" ref="U7:AD7" si="0">I7</f>
        <v>99.999999999983814</v>
      </c>
      <c r="V7" s="69">
        <f t="shared" si="0"/>
        <v>7.0901827845760668</v>
      </c>
      <c r="W7" s="22">
        <f t="shared" si="0"/>
        <v>3307702.5662911604</v>
      </c>
      <c r="X7" s="69">
        <f t="shared" si="0"/>
        <v>99.999999999983942</v>
      </c>
      <c r="Y7" s="69">
        <f t="shared" si="0"/>
        <v>6.996260764734167</v>
      </c>
      <c r="Z7" s="22">
        <f t="shared" si="0"/>
        <v>158812.59015384584</v>
      </c>
      <c r="AA7" s="69">
        <f t="shared" si="0"/>
        <v>99.999999999999957</v>
      </c>
      <c r="AB7" s="69">
        <f t="shared" si="0"/>
        <v>8.890431844259588</v>
      </c>
      <c r="AC7" s="69">
        <f t="shared" si="0"/>
        <v>4.5813326348386774</v>
      </c>
      <c r="AD7" s="69">
        <f t="shared" si="0"/>
        <v>4.1226690066730365</v>
      </c>
      <c r="AE7" s="22"/>
    </row>
    <row r="8" spans="1:31" ht="12" customHeight="1">
      <c r="A8" s="174"/>
      <c r="B8" s="1"/>
      <c r="C8" s="91"/>
      <c r="D8" s="91"/>
      <c r="E8" s="1"/>
      <c r="F8" s="91"/>
      <c r="G8" s="91"/>
      <c r="H8" s="1"/>
      <c r="I8" s="91"/>
      <c r="J8" s="91"/>
      <c r="K8" s="1"/>
      <c r="L8" s="91"/>
      <c r="M8" s="91"/>
      <c r="N8" s="1"/>
      <c r="O8" s="91"/>
      <c r="P8" s="91"/>
      <c r="Q8" s="91"/>
      <c r="R8" s="91"/>
      <c r="T8" s="8"/>
      <c r="U8" s="103"/>
      <c r="V8" s="103"/>
      <c r="W8" s="8"/>
      <c r="X8" s="103"/>
      <c r="Y8" s="103"/>
      <c r="Z8" s="8"/>
      <c r="AA8" s="103"/>
      <c r="AB8" s="103"/>
      <c r="AC8" s="103"/>
      <c r="AD8" s="103"/>
      <c r="AE8" s="23"/>
    </row>
    <row r="9" spans="1:31">
      <c r="A9" s="175" t="s">
        <v>43</v>
      </c>
      <c r="B9" s="105"/>
      <c r="C9" s="91"/>
      <c r="D9" s="91"/>
      <c r="E9" s="105"/>
      <c r="F9" s="91"/>
      <c r="G9" s="91"/>
      <c r="H9" s="105"/>
      <c r="I9" s="91"/>
      <c r="J9" s="91"/>
      <c r="K9" s="105"/>
      <c r="L9" s="91"/>
      <c r="M9" s="91"/>
      <c r="N9" s="105"/>
      <c r="O9" s="91"/>
      <c r="P9" s="91"/>
      <c r="Q9" s="91"/>
      <c r="R9" s="91"/>
      <c r="S9" s="67" t="s">
        <v>22</v>
      </c>
      <c r="T9" s="22"/>
      <c r="U9" s="69"/>
      <c r="V9" s="69"/>
      <c r="W9" s="22"/>
      <c r="X9" s="69"/>
      <c r="Y9" s="69"/>
      <c r="Z9" s="22"/>
      <c r="AA9" s="69"/>
      <c r="AB9" s="69"/>
      <c r="AC9" s="91"/>
      <c r="AD9" s="69"/>
      <c r="AE9" s="9"/>
    </row>
    <row r="10" spans="1:31">
      <c r="A10" s="172" t="s">
        <v>87</v>
      </c>
      <c r="B10" s="95">
        <f>SUM(B11:B13)</f>
        <v>3680611.0027046027</v>
      </c>
      <c r="C10" s="93">
        <f>IF(ISNUMBER(B10/B$7*100),B10/B$7*100,0)</f>
        <v>45.47401699713452</v>
      </c>
      <c r="D10" s="93">
        <f>AVERAGE(D11:D13)</f>
        <v>7.6626721913471814</v>
      </c>
      <c r="E10" s="95">
        <f>SUM(E11:E13)</f>
        <v>2982335.817181427</v>
      </c>
      <c r="F10" s="93">
        <f>IF(ISNUMBER(E10/E$7*100),E10/E$7*100,0)</f>
        <v>46.586000377111176</v>
      </c>
      <c r="G10" s="93">
        <f>AVERAGE(G11:G13)</f>
        <v>8.2199192720841783</v>
      </c>
      <c r="H10" s="95">
        <f>SUM(H11:H13)</f>
        <v>1627163.885312642</v>
      </c>
      <c r="I10" s="93">
        <f>IF(ISNUMBER(H10/H$7*100),H10/H$7*100,0)</f>
        <v>46.93947125219897</v>
      </c>
      <c r="J10" s="93">
        <f>AVERAGE(J11:J13)</f>
        <v>8.8664982491708155</v>
      </c>
      <c r="K10" s="95">
        <f>SUM(K11:K13)</f>
        <v>1514858.5919763139</v>
      </c>
      <c r="L10" s="93">
        <f>IF(ISNUMBER(K10/K$7*100),K10/K$7*100,0)</f>
        <v>45.797908415776476</v>
      </c>
      <c r="M10" s="93">
        <f>AVERAGE(M11:M13)</f>
        <v>8.8245325101826158</v>
      </c>
      <c r="N10" s="95">
        <f>SUM(N11:N13)</f>
        <v>112305.29333633411</v>
      </c>
      <c r="O10" s="93">
        <f>IF(ISNUMBER(N10/N$7*100),N10/N$7*100,0)</f>
        <v>70.715610914437633</v>
      </c>
      <c r="P10" s="93">
        <f>AVERAGE(P11:P13)</f>
        <v>9.3569952383512049</v>
      </c>
      <c r="Q10" s="94">
        <f t="shared" ref="Q10:Q14" si="1">IF(ISNUMBER(N10/H10*100),N10/H10*100,0)</f>
        <v>6.9019042488615625</v>
      </c>
      <c r="R10" s="93">
        <f>AVERAGE(R11:R13)</f>
        <v>3.8875735385997223</v>
      </c>
      <c r="S10" s="109" t="s">
        <v>73</v>
      </c>
      <c r="T10" s="71">
        <f>[1]MercLab!G79</f>
        <v>1204567.0884673768</v>
      </c>
      <c r="U10" s="33">
        <f>IF(ISNUMBER(T10/T$7*100),T10/T$7*100,0)</f>
        <v>34.748646237066382</v>
      </c>
      <c r="V10" s="33">
        <f>[1]MercLab!H79</f>
        <v>4.8938438165859957</v>
      </c>
      <c r="W10" s="71">
        <f>[1]MercLab!I79</f>
        <v>1191561.9767905404</v>
      </c>
      <c r="X10" s="33">
        <f>IF(ISNUMBER(W10/W$7*100),W10/W$7*100,0)</f>
        <v>36.023855014467259</v>
      </c>
      <c r="Y10" s="33">
        <f>[1]MercLab!J79</f>
        <v>4.88124618088513</v>
      </c>
      <c r="Z10" s="71">
        <f>[1]MercLab!K79</f>
        <v>13005.111676832084</v>
      </c>
      <c r="AA10" s="33">
        <f>IF(ISNUMBER(Z10/Z$7*100),Z10/Z$7*100,0)</f>
        <v>8.1889676783394183</v>
      </c>
      <c r="AB10" s="33">
        <f>[1]MercLab!L79</f>
        <v>6.154253412259278</v>
      </c>
      <c r="AC10" s="33">
        <f t="shared" ref="AC10:AC34" si="2">IF(ISNUMBER(Z10/T10*100),Z10/T10*100,0)</f>
        <v>1.0796502578680822</v>
      </c>
      <c r="AD10" s="33">
        <f>[1]MercLab!M79</f>
        <v>1.6500832861848727</v>
      </c>
      <c r="AE10" s="9"/>
    </row>
    <row r="11" spans="1:31">
      <c r="A11" s="173" t="s">
        <v>69</v>
      </c>
      <c r="B11" s="95">
        <f>[1]MercLab!C49</f>
        <v>1011172.0129475403</v>
      </c>
      <c r="C11" s="93">
        <f>IF(ISNUMBER(B11/B$7*100),B11/B$7*100,0)</f>
        <v>12.493048917697209</v>
      </c>
      <c r="D11" s="93">
        <f>[1]MercLab!D49</f>
        <v>8.3743790993166805</v>
      </c>
      <c r="E11" s="95">
        <f>[1]MercLab!E49</f>
        <v>837744.45949153136</v>
      </c>
      <c r="F11" s="93">
        <f>IF(ISNUMBER(E11/E$7*100),E11/E$7*100,0)</f>
        <v>13.086106360309021</v>
      </c>
      <c r="G11" s="93">
        <f>[1]MercLab!F49</f>
        <v>8.9148338654369237</v>
      </c>
      <c r="H11" s="95">
        <f>[1]MercLab!G49</f>
        <v>469237.29903698957</v>
      </c>
      <c r="I11" s="93">
        <f>IF(ISNUMBER(H11/H$7*100),H11/H$7*100,0)</f>
        <v>13.536282919881948</v>
      </c>
      <c r="J11" s="93">
        <f>[1]MercLab!H49</f>
        <v>9.4931825388436692</v>
      </c>
      <c r="K11" s="95">
        <f>[1]MercLab!I49</f>
        <v>428208.65153333073</v>
      </c>
      <c r="L11" s="93">
        <f>IF(ISNUMBER(K11/K$7*100),K11/K$7*100,0)</f>
        <v>12.945802802743229</v>
      </c>
      <c r="M11" s="93">
        <f>[1]MercLab!J49</f>
        <v>9.4096266620217168</v>
      </c>
      <c r="N11" s="95">
        <f>[1]MercLab!K49</f>
        <v>41028.647503659682</v>
      </c>
      <c r="O11" s="93">
        <f>IF(ISNUMBER(N11/N$7*100),N11/N$7*100,0)</f>
        <v>25.834631538919034</v>
      </c>
      <c r="P11" s="93">
        <f>[1]MercLab!L49</f>
        <v>10.340200117716305</v>
      </c>
      <c r="Q11" s="94">
        <f t="shared" si="1"/>
        <v>8.7436884467330955</v>
      </c>
      <c r="R11" s="93">
        <f>[1]MercLab!M49</f>
        <v>4.1644450936189195</v>
      </c>
      <c r="S11" s="109" t="s">
        <v>91</v>
      </c>
      <c r="T11" s="71">
        <f>[1]MercLab!G80</f>
        <v>8492.1965330638322</v>
      </c>
      <c r="U11" s="33">
        <f t="shared" ref="U11:U20" si="3">IF(ISNUMBER(T11/T$7*100),T11/T$7*100,0)</f>
        <v>0.2449779144128332</v>
      </c>
      <c r="V11" s="33">
        <f>[1]MercLab!H80</f>
        <v>5.7447985198644442</v>
      </c>
      <c r="W11" s="71">
        <f>[1]MercLab!I80</f>
        <v>8492.1965330638322</v>
      </c>
      <c r="X11" s="33">
        <f t="shared" ref="X11:X20" si="4">IF(ISNUMBER(W11/W$7*100),W11/W$7*100,0)</f>
        <v>0.25674002915521837</v>
      </c>
      <c r="Y11" s="33">
        <f>[1]MercLab!J80</f>
        <v>5.7447985198644442</v>
      </c>
      <c r="Z11" s="71">
        <f>[1]MercLab!K80</f>
        <v>0</v>
      </c>
      <c r="AA11" s="33">
        <f t="shared" ref="AA11:AA20" si="5">IF(ISNUMBER(Z11/Z$7*100),Z11/Z$7*100,0)</f>
        <v>0</v>
      </c>
      <c r="AB11" s="33">
        <f>[1]MercLab!L80</f>
        <v>0</v>
      </c>
      <c r="AC11" s="33">
        <f t="shared" si="2"/>
        <v>0</v>
      </c>
      <c r="AD11" s="33">
        <f>[1]MercLab!M80</f>
        <v>1</v>
      </c>
      <c r="AE11" s="9"/>
    </row>
    <row r="12" spans="1:31">
      <c r="A12" s="173" t="s">
        <v>70</v>
      </c>
      <c r="B12" s="95">
        <f>[1]MercLab!C50</f>
        <v>599728.59201864887</v>
      </c>
      <c r="C12" s="93">
        <f>IF(ISNUMBER(B12/B$7*100),B12/B$7*100,0)</f>
        <v>7.4096578440599705</v>
      </c>
      <c r="D12" s="93">
        <f>[1]MercLab!D50</f>
        <v>7.8130257298367098</v>
      </c>
      <c r="E12" s="95">
        <f>[1]MercLab!E50</f>
        <v>481202.47712146916</v>
      </c>
      <c r="F12" s="93">
        <f>IF(ISNUMBER(E12/E$7*100),E12/E$7*100,0)</f>
        <v>7.5166916654724485</v>
      </c>
      <c r="G12" s="93">
        <f>[1]MercLab!F50</f>
        <v>8.4136977990494994</v>
      </c>
      <c r="H12" s="95">
        <f>[1]MercLab!G50</f>
        <v>271541.51238327235</v>
      </c>
      <c r="I12" s="93">
        <f>IF(ISNUMBER(H12/H$7*100),H12/H$7*100,0)</f>
        <v>7.8332705939108491</v>
      </c>
      <c r="J12" s="93">
        <f>[1]MercLab!H50</f>
        <v>9.1731836975782919</v>
      </c>
      <c r="K12" s="95">
        <f>[1]MercLab!I50</f>
        <v>254743.38412232109</v>
      </c>
      <c r="L12" s="93">
        <f>IF(ISNUMBER(K12/K$7*100),K12/K$7*100,0)</f>
        <v>7.7015202853610294</v>
      </c>
      <c r="M12" s="93">
        <f>[1]MercLab!J50</f>
        <v>9.1647398843930699</v>
      </c>
      <c r="N12" s="95">
        <f>[1]MercLab!K50</f>
        <v>16798.128260951849</v>
      </c>
      <c r="O12" s="93">
        <f>IF(ISNUMBER(N12/N$7*100),N12/N$7*100,0)</f>
        <v>10.577327808002545</v>
      </c>
      <c r="P12" s="93">
        <f>[1]MercLab!L50</f>
        <v>9.3057199211045347</v>
      </c>
      <c r="Q12" s="94">
        <f t="shared" si="1"/>
        <v>6.1862100249488989</v>
      </c>
      <c r="R12" s="93">
        <f>[1]MercLab!M50</f>
        <v>3.2549587094968166</v>
      </c>
      <c r="S12" s="109" t="s">
        <v>74</v>
      </c>
      <c r="T12" s="71">
        <f>[1]MercLab!G81</f>
        <v>481929.39550976164</v>
      </c>
      <c r="U12" s="33">
        <f t="shared" si="3"/>
        <v>13.902417089212626</v>
      </c>
      <c r="V12" s="33">
        <f>[1]MercLab!H81</f>
        <v>7.2238249207750558</v>
      </c>
      <c r="W12" s="71">
        <f>[1]MercLab!I81</f>
        <v>457801.3266244118</v>
      </c>
      <c r="X12" s="33">
        <f t="shared" si="4"/>
        <v>13.840462298208763</v>
      </c>
      <c r="Y12" s="33">
        <f>[1]MercLab!J81</f>
        <v>7.1734260162423071</v>
      </c>
      <c r="Z12" s="71">
        <f>[1]MercLab!K81</f>
        <v>24128.06888534833</v>
      </c>
      <c r="AA12" s="33">
        <f t="shared" si="5"/>
        <v>15.192793507098429</v>
      </c>
      <c r="AB12" s="33">
        <f>[1]MercLab!L81</f>
        <v>8.1177262431517381</v>
      </c>
      <c r="AC12" s="33">
        <f t="shared" si="2"/>
        <v>5.0065567923755356</v>
      </c>
      <c r="AD12" s="33">
        <f>[1]MercLab!M81</f>
        <v>4.1558904422205742</v>
      </c>
      <c r="AE12" s="9"/>
    </row>
    <row r="13" spans="1:31">
      <c r="A13" s="173" t="s">
        <v>120</v>
      </c>
      <c r="B13" s="95">
        <f>[1]MercLab!C51</f>
        <v>2069710.3977384132</v>
      </c>
      <c r="C13" s="93">
        <f>IF(ISNUMBER(B13/B$7*100),B13/B$7*100,0)</f>
        <v>25.571310235377336</v>
      </c>
      <c r="D13" s="93">
        <f>[1]MercLab!D51</f>
        <v>6.8006117448881529</v>
      </c>
      <c r="E13" s="95">
        <f>[1]MercLab!E51</f>
        <v>1663388.8805684263</v>
      </c>
      <c r="F13" s="93">
        <f>IF(ISNUMBER(E13/E$7*100),E13/E$7*100,0)</f>
        <v>25.983202351329705</v>
      </c>
      <c r="G13" s="93">
        <f>[1]MercLab!F51</f>
        <v>7.3312261517661135</v>
      </c>
      <c r="H13" s="95">
        <f>[1]MercLab!G51</f>
        <v>886385.07389237999</v>
      </c>
      <c r="I13" s="93">
        <f>IF(ISNUMBER(H13/H$7*100),H13/H$7*100,0)</f>
        <v>25.569917738406172</v>
      </c>
      <c r="J13" s="93">
        <f>[1]MercLab!H51</f>
        <v>7.9331285110904872</v>
      </c>
      <c r="K13" s="95">
        <f>[1]MercLab!I51</f>
        <v>831906.55632066191</v>
      </c>
      <c r="L13" s="93">
        <f>IF(ISNUMBER(K13/K$7*100),K13/K$7*100,0)</f>
        <v>25.150585327672214</v>
      </c>
      <c r="M13" s="93">
        <f>[1]MercLab!J51</f>
        <v>7.8992309841330588</v>
      </c>
      <c r="N13" s="95">
        <f>[1]MercLab!K51</f>
        <v>54478.517571722587</v>
      </c>
      <c r="O13" s="93">
        <f>IF(ISNUMBER(N13/N$7*100),N13/N$7*100,0)</f>
        <v>34.303651567516056</v>
      </c>
      <c r="P13" s="93">
        <f>[1]MercLab!L51</f>
        <v>8.4250656762327747</v>
      </c>
      <c r="Q13" s="94">
        <f t="shared" si="1"/>
        <v>6.1461456398956766</v>
      </c>
      <c r="R13" s="93">
        <f>[1]MercLab!M51</f>
        <v>4.2433168126834309</v>
      </c>
      <c r="S13" s="109" t="s">
        <v>75</v>
      </c>
      <c r="T13" s="71">
        <f>[1]MercLab!G82</f>
        <v>11710.455357687939</v>
      </c>
      <c r="U13" s="33">
        <f t="shared" si="3"/>
        <v>0.33781636107707547</v>
      </c>
      <c r="V13" s="33">
        <f>[1]MercLab!H82</f>
        <v>9.5952570964573152</v>
      </c>
      <c r="W13" s="71">
        <f>[1]MercLab!I82</f>
        <v>11025.832683165689</v>
      </c>
      <c r="X13" s="33">
        <f t="shared" si="4"/>
        <v>0.33333809380353879</v>
      </c>
      <c r="Y13" s="33">
        <f>[1]MercLab!J82</f>
        <v>9.4871756111801862</v>
      </c>
      <c r="Z13" s="71">
        <f>[1]MercLab!K82</f>
        <v>684.62267452225171</v>
      </c>
      <c r="AA13" s="33">
        <f t="shared" si="5"/>
        <v>0.4310884129898267</v>
      </c>
      <c r="AB13" s="33">
        <f>[1]MercLab!L82</f>
        <v>11.33590697143438</v>
      </c>
      <c r="AC13" s="33">
        <f t="shared" si="2"/>
        <v>5.8462515214901138</v>
      </c>
      <c r="AD13" s="33">
        <f>[1]MercLab!M82</f>
        <v>5.1962069281224892</v>
      </c>
      <c r="AE13" s="9"/>
    </row>
    <row r="14" spans="1:31">
      <c r="A14" s="172" t="s">
        <v>71</v>
      </c>
      <c r="B14" s="95">
        <f>[1]MercLab!C52</f>
        <v>4413265.9972951347</v>
      </c>
      <c r="C14" s="93">
        <f>IF(ISNUMBER(B14/B$7*100),B14/B$7*100,0)</f>
        <v>54.525983002931753</v>
      </c>
      <c r="D14" s="93">
        <f>[1]MercLab!D52</f>
        <v>4.8666603860845559</v>
      </c>
      <c r="E14" s="95">
        <f>[1]MercLab!E52</f>
        <v>3419449.6828416237</v>
      </c>
      <c r="F14" s="93">
        <f>IF(ISNUMBER(E14/E$7*100),E14/E$7*100,0)</f>
        <v>53.413999622927719</v>
      </c>
      <c r="G14" s="93">
        <f>[1]MercLab!F52</f>
        <v>5.3403193708720798</v>
      </c>
      <c r="H14" s="95">
        <f>[1]MercLab!G52</f>
        <v>1839351.2711318417</v>
      </c>
      <c r="I14" s="93">
        <f>IF(ISNUMBER(H14/H$7*100),H14/H$7*100,0)</f>
        <v>53.060528747784844</v>
      </c>
      <c r="J14" s="93">
        <f>[1]MercLab!H52</f>
        <v>5.5679350786100743</v>
      </c>
      <c r="K14" s="95">
        <f>[1]MercLab!I52</f>
        <v>1792843.9743143152</v>
      </c>
      <c r="L14" s="93">
        <f>IF(ISNUMBER(K14/K$7*100),K14/K$7*100,0)</f>
        <v>54.202091584207459</v>
      </c>
      <c r="M14" s="93">
        <f>[1]MercLab!J52</f>
        <v>5.4996358067347737</v>
      </c>
      <c r="N14" s="95">
        <f>[1]MercLab!K52</f>
        <v>46507.296817511669</v>
      </c>
      <c r="O14" s="93">
        <f>IF(ISNUMBER(N14/N$7*100),N14/N$7*100,0)</f>
        <v>29.284389085562328</v>
      </c>
      <c r="P14" s="93">
        <f>[1]MercLab!L52</f>
        <v>7.9441195581546458</v>
      </c>
      <c r="Q14" s="94">
        <f t="shared" si="1"/>
        <v>2.5284619391321312</v>
      </c>
      <c r="R14" s="93">
        <f>[1]MercLab!M52</f>
        <v>4.2335895449448433</v>
      </c>
      <c r="S14" s="109" t="s">
        <v>92</v>
      </c>
      <c r="T14" s="71">
        <f>[1]MercLab!G83</f>
        <v>190496.91873039101</v>
      </c>
      <c r="U14" s="33">
        <f t="shared" si="3"/>
        <v>5.495343598201603</v>
      </c>
      <c r="V14" s="33">
        <f>[1]MercLab!H83</f>
        <v>6.3040479789700523</v>
      </c>
      <c r="W14" s="71">
        <f>[1]MercLab!I83</f>
        <v>168816.9401885354</v>
      </c>
      <c r="X14" s="33">
        <f t="shared" si="4"/>
        <v>5.1037521302232856</v>
      </c>
      <c r="Y14" s="33">
        <f>[1]MercLab!J83</f>
        <v>6.3157859445645395</v>
      </c>
      <c r="Z14" s="71">
        <f>[1]MercLab!K83</f>
        <v>21679.978541855784</v>
      </c>
      <c r="AA14" s="33">
        <f t="shared" si="5"/>
        <v>13.651297117472758</v>
      </c>
      <c r="AB14" s="33">
        <f>[1]MercLab!L83</f>
        <v>6.2151108358347704</v>
      </c>
      <c r="AC14" s="33">
        <f t="shared" si="2"/>
        <v>11.380750243283099</v>
      </c>
      <c r="AD14" s="33">
        <f>[1]MercLab!M83</f>
        <v>2.6467792840058824</v>
      </c>
      <c r="AE14" s="9"/>
    </row>
    <row r="15" spans="1:31">
      <c r="A15" s="59"/>
      <c r="B15" s="107"/>
      <c r="C15" s="93"/>
      <c r="D15" s="93"/>
      <c r="E15" s="107"/>
      <c r="F15" s="93"/>
      <c r="G15" s="93"/>
      <c r="H15" s="107"/>
      <c r="I15" s="93"/>
      <c r="J15" s="93"/>
      <c r="K15" s="107"/>
      <c r="L15" s="93"/>
      <c r="M15" s="93"/>
      <c r="N15" s="107"/>
      <c r="O15" s="93"/>
      <c r="P15" s="93"/>
      <c r="Q15" s="93"/>
      <c r="R15" s="93"/>
      <c r="S15" s="109" t="s">
        <v>108</v>
      </c>
      <c r="T15" s="71">
        <f>[1]MercLab!G84</f>
        <v>777109.94366701669</v>
      </c>
      <c r="U15" s="33">
        <f t="shared" si="3"/>
        <v>22.417612749281986</v>
      </c>
      <c r="V15" s="33">
        <f>[1]MercLab!H84</f>
        <v>7.5687471550883965</v>
      </c>
      <c r="W15" s="71">
        <f>[1]MercLab!I84</f>
        <v>743457.06920857157</v>
      </c>
      <c r="X15" s="33">
        <f t="shared" si="4"/>
        <v>22.47653935952864</v>
      </c>
      <c r="Y15" s="33">
        <f>[1]MercLab!J84</f>
        <v>7.4916830954582654</v>
      </c>
      <c r="Z15" s="71">
        <f>[1]MercLab!K84</f>
        <v>33652.874458445272</v>
      </c>
      <c r="AA15" s="33">
        <f t="shared" si="5"/>
        <v>21.190306401932535</v>
      </c>
      <c r="AB15" s="33">
        <f>[1]MercLab!L84</f>
        <v>9.1635977091514125</v>
      </c>
      <c r="AC15" s="33">
        <f t="shared" si="2"/>
        <v>4.3305165160600714</v>
      </c>
      <c r="AD15" s="33">
        <f>[1]MercLab!M84</f>
        <v>3.6987715806552623</v>
      </c>
      <c r="AE15" s="9"/>
    </row>
    <row r="16" spans="1:31">
      <c r="A16" s="175" t="s">
        <v>144</v>
      </c>
      <c r="B16" s="105"/>
      <c r="C16" s="91"/>
      <c r="D16" s="91"/>
      <c r="E16" s="105"/>
      <c r="F16" s="91"/>
      <c r="G16" s="91"/>
      <c r="H16" s="105"/>
      <c r="I16" s="91"/>
      <c r="J16" s="91"/>
      <c r="K16" s="105"/>
      <c r="L16" s="91"/>
      <c r="M16" s="91"/>
      <c r="N16" s="105"/>
      <c r="O16" s="91"/>
      <c r="P16" s="91"/>
      <c r="Q16" s="91"/>
      <c r="R16" s="91"/>
      <c r="S16" s="109" t="s">
        <v>77</v>
      </c>
      <c r="T16" s="71">
        <f>[1]MercLab!G85</f>
        <v>122946.77532055887</v>
      </c>
      <c r="U16" s="33">
        <f t="shared" si="3"/>
        <v>3.5466966037050982</v>
      </c>
      <c r="V16" s="33">
        <f>[1]MercLab!H85</f>
        <v>7.9213002182946664</v>
      </c>
      <c r="W16" s="71">
        <f>[1]MercLab!I85</f>
        <v>117615.55858302192</v>
      </c>
      <c r="X16" s="33">
        <f t="shared" si="4"/>
        <v>3.555808184860501</v>
      </c>
      <c r="Y16" s="33">
        <f>[1]MercLab!J85</f>
        <v>7.8887434260616214</v>
      </c>
      <c r="Z16" s="71">
        <f>[1]MercLab!K85</f>
        <v>5331.216737536959</v>
      </c>
      <c r="AA16" s="33">
        <f t="shared" si="5"/>
        <v>3.3569232340914987</v>
      </c>
      <c r="AB16" s="33">
        <f>[1]MercLab!L85</f>
        <v>8.6063483654544832</v>
      </c>
      <c r="AC16" s="33">
        <f t="shared" si="2"/>
        <v>4.3361989150483113</v>
      </c>
      <c r="AD16" s="33">
        <f>[1]MercLab!M85</f>
        <v>4.2166206668373549</v>
      </c>
      <c r="AE16" s="9"/>
    </row>
    <row r="17" spans="1:30">
      <c r="A17" s="172" t="s">
        <v>45</v>
      </c>
      <c r="B17" s="95">
        <f>[1]MercLab!C54</f>
        <v>1860247.6882129898</v>
      </c>
      <c r="C17" s="93">
        <f>IF(ISNUMBER(B17/B$7*100),B17/B$7*100,0)</f>
        <v>22.983394585984975</v>
      </c>
      <c r="D17" s="93">
        <f>[1]MercLab!D54</f>
        <v>0</v>
      </c>
      <c r="E17" s="95">
        <f>[1]MercLab!E54</f>
        <v>762715.17811616312</v>
      </c>
      <c r="F17" s="93">
        <f>IF(ISNUMBER(E17/E$7*100),E17/E$7*100,0)</f>
        <v>11.914100810058592</v>
      </c>
      <c r="G17" s="93">
        <f>[1]MercLab!F54</f>
        <v>0</v>
      </c>
      <c r="H17" s="95">
        <f>[1]MercLab!G54</f>
        <v>424685.18555887253</v>
      </c>
      <c r="I17" s="93">
        <f>IF(ISNUMBER(H17/H$7*100),H17/H$7*100,0)</f>
        <v>12.25106963023905</v>
      </c>
      <c r="J17" s="93">
        <f>[1]MercLab!H54</f>
        <v>0</v>
      </c>
      <c r="K17" s="95">
        <f>[1]MercLab!I54</f>
        <v>416518.60974288912</v>
      </c>
      <c r="L17" s="93">
        <f>IF(ISNUMBER(K17/K$7*100),K17/K$7*100,0)</f>
        <v>12.592384030766118</v>
      </c>
      <c r="M17" s="93">
        <f>[1]MercLab!J54</f>
        <v>0</v>
      </c>
      <c r="N17" s="95">
        <f>[1]MercLab!K54</f>
        <v>8166.5758159841944</v>
      </c>
      <c r="O17" s="93">
        <f>IF(ISNUMBER(N17/N$7*100),N17/N$7*100,0)</f>
        <v>5.1422722896673507</v>
      </c>
      <c r="P17" s="93">
        <f>[1]MercLab!L54</f>
        <v>0</v>
      </c>
      <c r="Q17" s="94">
        <f t="shared" ref="Q17:Q21" si="6">IF(ISNUMBER(N17/H17*100),N17/H17*100,0)</f>
        <v>1.9229716725901878</v>
      </c>
      <c r="R17" s="93">
        <f>[1]MercLab!M54</f>
        <v>2.5466525527122017</v>
      </c>
      <c r="S17" s="109" t="s">
        <v>76</v>
      </c>
      <c r="T17" s="71">
        <f>[1]MercLab!G86</f>
        <v>107550.17284678013</v>
      </c>
      <c r="U17" s="33">
        <f t="shared" si="3"/>
        <v>3.1025444284246024</v>
      </c>
      <c r="V17" s="33">
        <f>[1]MercLab!H86</f>
        <v>10.929696678091581</v>
      </c>
      <c r="W17" s="71">
        <f>[1]MercLab!I86</f>
        <v>101772.11118585677</v>
      </c>
      <c r="X17" s="33">
        <f t="shared" si="4"/>
        <v>3.0768217258413038</v>
      </c>
      <c r="Y17" s="33">
        <f>[1]MercLab!J86</f>
        <v>10.882182201056025</v>
      </c>
      <c r="Z17" s="71">
        <f>[1]MercLab!K86</f>
        <v>5778.0616609234576</v>
      </c>
      <c r="AA17" s="33">
        <f t="shared" si="5"/>
        <v>3.6382894173101143</v>
      </c>
      <c r="AB17" s="33">
        <f>[1]MercLab!L86</f>
        <v>11.820439131538295</v>
      </c>
      <c r="AC17" s="33">
        <f t="shared" si="2"/>
        <v>5.3724336353741551</v>
      </c>
      <c r="AD17" s="33">
        <f>[1]MercLab!M86</f>
        <v>5.5241553800121084</v>
      </c>
    </row>
    <row r="18" spans="1:30">
      <c r="A18" s="172" t="s">
        <v>46</v>
      </c>
      <c r="B18" s="95">
        <f>[1]MercLab!C55</f>
        <v>4155173.5913378987</v>
      </c>
      <c r="C18" s="93">
        <f>IF(ISNUMBER(B18/B$7*100),B18/B$7*100,0)</f>
        <v>51.337246554905491</v>
      </c>
      <c r="D18" s="93">
        <f>[1]MercLab!D55</f>
        <v>3.9307985673908612</v>
      </c>
      <c r="E18" s="95">
        <f>[1]MercLab!E55</f>
        <v>3560849.1849196465</v>
      </c>
      <c r="F18" s="93">
        <f>IF(ISNUMBER(E18/E$7*100),E18/E$7*100,0)</f>
        <v>55.622750635868854</v>
      </c>
      <c r="G18" s="93">
        <f>[1]MercLab!F55</f>
        <v>4.4055513837291036</v>
      </c>
      <c r="H18" s="95">
        <f>[1]MercLab!G55</f>
        <v>1898797.5717902149</v>
      </c>
      <c r="I18" s="93">
        <f>IF(ISNUMBER(H18/H$7*100),H18/H$7*100,0)</f>
        <v>54.775400830425212</v>
      </c>
      <c r="J18" s="93">
        <f>[1]MercLab!H55</f>
        <v>4.5979556796690266</v>
      </c>
      <c r="K18" s="95">
        <f>[1]MercLab!I55</f>
        <v>1838776.7530449412</v>
      </c>
      <c r="L18" s="93">
        <f>IF(ISNUMBER(K18/K$7*100),K18/K$7*100,0)</f>
        <v>55.590752680846791</v>
      </c>
      <c r="M18" s="93">
        <f>[1]MercLab!J55</f>
        <v>4.584891229255911</v>
      </c>
      <c r="N18" s="95">
        <f>[1]MercLab!K55</f>
        <v>60020.818745263437</v>
      </c>
      <c r="O18" s="93">
        <f>IF(ISNUMBER(N18/N$7*100),N18/N$7*100,0)</f>
        <v>37.793488971573176</v>
      </c>
      <c r="P18" s="93">
        <f>[1]MercLab!L55</f>
        <v>4.9981221019549658</v>
      </c>
      <c r="Q18" s="94">
        <f t="shared" si="6"/>
        <v>3.1609909153546529</v>
      </c>
      <c r="R18" s="93">
        <f>[1]MercLab!M55</f>
        <v>2.9611917815368556</v>
      </c>
      <c r="S18" s="109" t="s">
        <v>78</v>
      </c>
      <c r="T18" s="71">
        <f>[1]MercLab!G87</f>
        <v>527088.32756879204</v>
      </c>
      <c r="U18" s="33">
        <f t="shared" si="3"/>
        <v>15.205135526057468</v>
      </c>
      <c r="V18" s="33">
        <f>[1]MercLab!H87</f>
        <v>9.4975783737490449</v>
      </c>
      <c r="W18" s="71">
        <f>[1]MercLab!I87</f>
        <v>499747.73563574866</v>
      </c>
      <c r="X18" s="33">
        <f t="shared" si="4"/>
        <v>15.108605614322288</v>
      </c>
      <c r="Y18" s="33">
        <f>[1]MercLab!J87</f>
        <v>9.5181742040326096</v>
      </c>
      <c r="Z18" s="71">
        <f>[1]MercLab!K87</f>
        <v>27340.591933043601</v>
      </c>
      <c r="AA18" s="33">
        <f t="shared" si="5"/>
        <v>17.215632530492744</v>
      </c>
      <c r="AB18" s="33">
        <f>[1]MercLab!L87</f>
        <v>9.1313953683645472</v>
      </c>
      <c r="AC18" s="33">
        <f t="shared" si="2"/>
        <v>5.1870987276748775</v>
      </c>
      <c r="AD18" s="33">
        <f>[1]MercLab!M87</f>
        <v>4.6017474312948448</v>
      </c>
    </row>
    <row r="19" spans="1:30">
      <c r="A19" s="172" t="s">
        <v>47</v>
      </c>
      <c r="B19" s="95">
        <f>[1]MercLab!C56</f>
        <v>1664182.5281261681</v>
      </c>
      <c r="C19" s="93">
        <f>IF(ISNUMBER(B19/B$7*100),B19/B$7*100,0)</f>
        <v>20.561005907642592</v>
      </c>
      <c r="D19" s="93">
        <f>[1]MercLab!D56</f>
        <v>9.4642938085477439</v>
      </c>
      <c r="E19" s="95">
        <f>[1]MercLab!E56</f>
        <v>1663947.9446641689</v>
      </c>
      <c r="F19" s="93">
        <f>IF(ISNUMBER(E19/E$7*100),E19/E$7*100,0)</f>
        <v>25.991935291471808</v>
      </c>
      <c r="G19" s="93">
        <f>[1]MercLab!F56</f>
        <v>9.4645002814981058</v>
      </c>
      <c r="H19" s="95">
        <f>[1]MercLab!G56</f>
        <v>856732.45252955239</v>
      </c>
      <c r="I19" s="93">
        <f>IF(ISNUMBER(H19/H$7*100),H19/H$7*100,0)</f>
        <v>24.714516275421175</v>
      </c>
      <c r="J19" s="93">
        <f>[1]MercLab!H56</f>
        <v>10.019532549679429</v>
      </c>
      <c r="K19" s="95">
        <f>[1]MercLab!I56</f>
        <v>786902.09396077902</v>
      </c>
      <c r="L19" s="93">
        <f>IF(ISNUMBER(K19/K$7*100),K19/K$7*100,0)</f>
        <v>23.789989522640532</v>
      </c>
      <c r="M19" s="93">
        <f>[1]MercLab!J56</f>
        <v>9.9822604488681304</v>
      </c>
      <c r="N19" s="95">
        <f>[1]MercLab!K56</f>
        <v>69830.358568793687</v>
      </c>
      <c r="O19" s="93">
        <f>IF(ISNUMBER(N19/N$7*100),N19/N$7*100,0)</f>
        <v>43.970291335937048</v>
      </c>
      <c r="P19" s="93">
        <f>[1]MercLab!L56</f>
        <v>10.439385170438239</v>
      </c>
      <c r="Q19" s="94">
        <f t="shared" si="6"/>
        <v>8.1507778026401922</v>
      </c>
      <c r="R19" s="93">
        <f>[1]MercLab!M56</f>
        <v>5.1675977233225137</v>
      </c>
      <c r="S19" s="109" t="s">
        <v>79</v>
      </c>
      <c r="T19" s="71">
        <f>[1]MercLab!G88</f>
        <v>8289.561435471438</v>
      </c>
      <c r="U19" s="33">
        <f t="shared" si="3"/>
        <v>0.23913241573628338</v>
      </c>
      <c r="V19" s="33">
        <f>[1]MercLab!H88</f>
        <v>7.5925442591852397</v>
      </c>
      <c r="W19" s="71">
        <f>[1]MercLab!I88</f>
        <v>7411.818857550059</v>
      </c>
      <c r="X19" s="33">
        <f t="shared" si="4"/>
        <v>0.22407754956821091</v>
      </c>
      <c r="Y19" s="33">
        <f>[1]MercLab!J88</f>
        <v>7.4063476207265033</v>
      </c>
      <c r="Z19" s="71">
        <f>[1]MercLab!K88</f>
        <v>877.74257792137837</v>
      </c>
      <c r="AA19" s="33">
        <f t="shared" si="5"/>
        <v>0.55269080182565289</v>
      </c>
      <c r="AB19" s="33">
        <f>[1]MercLab!L88</f>
        <v>8.8966107057383947</v>
      </c>
      <c r="AC19" s="33">
        <f t="shared" si="2"/>
        <v>10.588528533795225</v>
      </c>
      <c r="AD19" s="33">
        <f>[1]MercLab!M88</f>
        <v>1.3793598810339858</v>
      </c>
    </row>
    <row r="20" spans="1:30">
      <c r="A20" s="172" t="s">
        <v>48</v>
      </c>
      <c r="B20" s="95">
        <f>[1]MercLab!C57</f>
        <v>394483.33850563387</v>
      </c>
      <c r="C20" s="93">
        <f>IF(ISNUMBER(B20/B$7*100),B20/B$7*100,0)</f>
        <v>4.8738489416865134</v>
      </c>
      <c r="D20" s="93">
        <f>[1]MercLab!D57</f>
        <v>14.811440861756401</v>
      </c>
      <c r="E20" s="95">
        <f>[1]MercLab!E57</f>
        <v>394483.33850563387</v>
      </c>
      <c r="F20" s="93">
        <f>IF(ISNUMBER(E20/E$7*100),E20/E$7*100,0)</f>
        <v>6.1620830392453305</v>
      </c>
      <c r="G20" s="93">
        <f>[1]MercLab!F57</f>
        <v>14.811440861756401</v>
      </c>
      <c r="H20" s="95">
        <f>[1]MercLab!G57</f>
        <v>270817.2245453755</v>
      </c>
      <c r="I20" s="93">
        <f>IF(ISNUMBER(H20/H$7*100),H20/H$7*100,0)</f>
        <v>7.8123767623477534</v>
      </c>
      <c r="J20" s="93">
        <f>[1]MercLab!H57</f>
        <v>15.29940937354144</v>
      </c>
      <c r="K20" s="95">
        <f>[1]MercLab!I57</f>
        <v>250641.89601246465</v>
      </c>
      <c r="L20" s="93">
        <f>IF(ISNUMBER(K20/K$7*100),K20/K$7*100,0)</f>
        <v>7.5775221921934408</v>
      </c>
      <c r="M20" s="93">
        <f>[1]MercLab!J57</f>
        <v>15.314774643046583</v>
      </c>
      <c r="N20" s="95">
        <f>[1]MercLab!K57</f>
        <v>20175.328532911295</v>
      </c>
      <c r="O20" s="93">
        <f>IF(ISNUMBER(N20/N$7*100),N20/N$7*100,0)</f>
        <v>12.703859633148063</v>
      </c>
      <c r="P20" s="93">
        <f>[1]MercLab!L57</f>
        <v>15.108702400065296</v>
      </c>
      <c r="Q20" s="94">
        <f t="shared" si="6"/>
        <v>7.4497951770903379</v>
      </c>
      <c r="R20" s="93">
        <f>[1]MercLab!M57</f>
        <v>4.9239603300931298</v>
      </c>
      <c r="S20" s="109" t="s">
        <v>122</v>
      </c>
      <c r="T20" s="71">
        <f>[1]MercLab!G89</f>
        <v>26334.321007416573</v>
      </c>
      <c r="U20" s="33">
        <f t="shared" si="3"/>
        <v>0.7596770768030553</v>
      </c>
      <c r="V20" s="33">
        <f>[1]MercLab!H89</f>
        <v>11.458104726224613</v>
      </c>
      <c r="W20" s="71">
        <f>[1]MercLab!I89</f>
        <v>0</v>
      </c>
      <c r="X20" s="33">
        <f t="shared" si="4"/>
        <v>0</v>
      </c>
      <c r="Y20" s="33">
        <f>[1]MercLab!J89</f>
        <v>0</v>
      </c>
      <c r="Z20" s="71">
        <f>[1]MercLab!K89</f>
        <v>26334.321007416573</v>
      </c>
      <c r="AA20" s="33">
        <f t="shared" si="5"/>
        <v>16.582010898446931</v>
      </c>
      <c r="AB20" s="33">
        <f>[1]MercLab!L89</f>
        <v>11.458104726224613</v>
      </c>
      <c r="AC20" s="33">
        <f t="shared" si="2"/>
        <v>100</v>
      </c>
      <c r="AD20" s="33">
        <f>[1]MercLab!M89</f>
        <v>6.1336499537071925</v>
      </c>
    </row>
    <row r="21" spans="1:30">
      <c r="A21" s="172" t="s">
        <v>64</v>
      </c>
      <c r="B21" s="95">
        <f>[1]MercLab!C58</f>
        <v>19789.853817658426</v>
      </c>
      <c r="C21" s="93">
        <f>IF(ISNUMBER(B21/B$7*100),B21/B$7*100,0)</f>
        <v>0.24450400985426618</v>
      </c>
      <c r="D21" s="93">
        <f>[1]MercLab!D58</f>
        <v>15</v>
      </c>
      <c r="E21" s="95">
        <f>[1]MercLab!E58</f>
        <v>19789.853817658426</v>
      </c>
      <c r="F21" s="93">
        <f>IF(ISNUMBER(E21/E$7*100),E21/E$7*100,0)</f>
        <v>0.30913022339775154</v>
      </c>
      <c r="G21" s="93">
        <f>[1]MercLab!F58</f>
        <v>15</v>
      </c>
      <c r="H21" s="95">
        <f>[1]MercLab!G58</f>
        <v>15482.722020519455</v>
      </c>
      <c r="I21" s="93">
        <f>IF(ISNUMBER(H21/H$7*100),H21/H$7*100,0)</f>
        <v>0.4466365015521</v>
      </c>
      <c r="J21" s="93">
        <f>[1]MercLab!H58</f>
        <v>15</v>
      </c>
      <c r="K21" s="95">
        <f>[1]MercLab!I58</f>
        <v>14863.213529625851</v>
      </c>
      <c r="L21" s="93">
        <f>IF(ISNUMBER(K21/K$7*100),K21/K$7*100,0)</f>
        <v>0.44935157353920069</v>
      </c>
      <c r="M21" s="93">
        <f>[1]MercLab!J58</f>
        <v>15</v>
      </c>
      <c r="N21" s="95">
        <f>[1]MercLab!K58</f>
        <v>619.50849089360418</v>
      </c>
      <c r="O21" s="93">
        <f>IF(ISNUMBER(N21/N$7*100),N21/N$7*100,0)</f>
        <v>0.39008776967460218</v>
      </c>
      <c r="P21" s="93">
        <f>[1]MercLab!L58</f>
        <v>0</v>
      </c>
      <c r="Q21" s="94">
        <f t="shared" si="6"/>
        <v>4.0012892440525727</v>
      </c>
      <c r="R21" s="93">
        <f>[1]MercLab!M58</f>
        <v>2.7578747380779087</v>
      </c>
      <c r="S21" s="109"/>
      <c r="T21" s="8"/>
      <c r="U21" s="103"/>
      <c r="V21" s="103"/>
      <c r="W21" s="8"/>
      <c r="X21" s="103"/>
      <c r="Y21" s="103"/>
      <c r="Z21" s="8"/>
      <c r="AA21" s="103"/>
      <c r="AB21" s="103"/>
      <c r="AC21" s="103"/>
      <c r="AD21" s="103"/>
    </row>
    <row r="22" spans="1:30">
      <c r="A22" s="172"/>
      <c r="B22" s="107"/>
      <c r="C22" s="93"/>
      <c r="D22" s="93"/>
      <c r="E22" s="107"/>
      <c r="F22" s="93"/>
      <c r="G22" s="93"/>
      <c r="H22" s="107"/>
      <c r="I22" s="93"/>
      <c r="J22" s="93"/>
      <c r="K22" s="107"/>
      <c r="L22" s="93"/>
      <c r="M22" s="93"/>
      <c r="N22" s="107"/>
      <c r="O22" s="93"/>
      <c r="P22" s="93"/>
      <c r="Q22" s="93"/>
      <c r="R22" s="93"/>
      <c r="S22" s="54" t="s">
        <v>19</v>
      </c>
      <c r="T22" s="105"/>
      <c r="U22" s="69"/>
      <c r="V22" s="69"/>
      <c r="W22" s="105"/>
      <c r="X22" s="69"/>
      <c r="Y22" s="69"/>
      <c r="Z22" s="105"/>
      <c r="AA22" s="69"/>
      <c r="AB22" s="69"/>
      <c r="AC22" s="69"/>
      <c r="AD22" s="69"/>
    </row>
    <row r="23" spans="1:30">
      <c r="A23" s="175" t="s">
        <v>20</v>
      </c>
      <c r="B23" s="105"/>
      <c r="C23" s="91"/>
      <c r="D23" s="91"/>
      <c r="E23" s="105"/>
      <c r="F23" s="91"/>
      <c r="G23" s="91"/>
      <c r="H23" s="105"/>
      <c r="I23" s="91"/>
      <c r="J23" s="91"/>
      <c r="K23" s="105"/>
      <c r="L23" s="91"/>
      <c r="M23" s="91"/>
      <c r="N23" s="105"/>
      <c r="O23" s="91"/>
      <c r="P23" s="91"/>
      <c r="Q23" s="91"/>
      <c r="R23" s="91"/>
      <c r="S23" s="109" t="s">
        <v>93</v>
      </c>
      <c r="T23" s="26">
        <f>[1]MercLab!G91</f>
        <v>268424.32692311588</v>
      </c>
      <c r="U23" s="33">
        <f t="shared" ref="U23:U34" si="7">IF(ISNUMBER(T23/T$7*100),T23/T$7*100,0)</f>
        <v>7.7433478524983128</v>
      </c>
      <c r="V23" s="33">
        <f>[1]MercLab!H91</f>
        <v>12.72240397827496</v>
      </c>
      <c r="W23" s="26">
        <f>[1]MercLab!I91</f>
        <v>255908.17163079424</v>
      </c>
      <c r="X23" s="33">
        <f t="shared" ref="X23:X34" si="8">IF(ISNUMBER(W23/W$7*100),W23/W$7*100,0)</f>
        <v>7.7367346822159204</v>
      </c>
      <c r="Y23" s="33">
        <f>[1]MercLab!J91</f>
        <v>12.752410789584813</v>
      </c>
      <c r="Z23" s="26">
        <f>[1]MercLab!K91</f>
        <v>12516.155292322423</v>
      </c>
      <c r="AA23" s="33">
        <f t="shared" ref="AA23:AA34" si="9">IF(ISNUMBER(Z23/Z$7*100),Z23/Z$7*100,0)</f>
        <v>7.8810850450821954</v>
      </c>
      <c r="AB23" s="33">
        <f>[1]MercLab!L91</f>
        <v>12.117358309724359</v>
      </c>
      <c r="AC23" s="33">
        <f t="shared" si="2"/>
        <v>4.6628245046908114</v>
      </c>
      <c r="AD23" s="33">
        <f>[1]MercLab!M91</f>
        <v>5.3468580668887702</v>
      </c>
    </row>
    <row r="24" spans="1:30" ht="12" customHeight="1">
      <c r="A24" s="172" t="s">
        <v>49</v>
      </c>
      <c r="B24" s="95">
        <f>[1]MercLab!C60</f>
        <v>451276.51466944721</v>
      </c>
      <c r="C24" s="93">
        <f t="shared" ref="C24:C32" si="10">IF(ISNUMBER(B24/B$7*100),B24/B$7*100,0)</f>
        <v>5.5755296833613972</v>
      </c>
      <c r="D24" s="93">
        <f>[1]MercLab!D60</f>
        <v>3.1742030060758979</v>
      </c>
      <c r="E24" s="95">
        <f>[1]MercLab!E60</f>
        <v>451276.51466944721</v>
      </c>
      <c r="F24" s="93">
        <f t="shared" ref="F24:F32" si="11">IF(ISNUMBER(E24/E$7*100),E24/E$7*100,0)</f>
        <v>7.049228916963834</v>
      </c>
      <c r="G24" s="93">
        <f>[1]MercLab!F60</f>
        <v>3.1742030060758979</v>
      </c>
      <c r="H24" s="95">
        <f>[1]MercLab!G60</f>
        <v>30106.84599775157</v>
      </c>
      <c r="I24" s="93">
        <f t="shared" ref="I24:I32" si="12">IF(ISNUMBER(H24/H$7*100),H24/H$7*100,0)</f>
        <v>0.86850466935868031</v>
      </c>
      <c r="J24" s="93">
        <f>[1]MercLab!H60</f>
        <v>3.1357838441467529</v>
      </c>
      <c r="K24" s="95">
        <f>[1]MercLab!I60</f>
        <v>30106.84599775157</v>
      </c>
      <c r="L24" s="93">
        <f t="shared" ref="L24:L32" si="13">IF(ISNUMBER(K24/K$7*100),K24/K$7*100,0)</f>
        <v>0.91020414908434721</v>
      </c>
      <c r="M24" s="93">
        <f>[1]MercLab!J60</f>
        <v>3.1357838441467529</v>
      </c>
      <c r="N24" s="95">
        <f>[1]MercLab!K60</f>
        <v>0</v>
      </c>
      <c r="O24" s="93">
        <f t="shared" ref="O24:O32" si="14">IF(ISNUMBER(N24/N$7*100),N24/N$7*100,0)</f>
        <v>0</v>
      </c>
      <c r="P24" s="93">
        <f>[1]MercLab!L60</f>
        <v>0</v>
      </c>
      <c r="Q24" s="94">
        <f t="shared" ref="Q24:Q32" si="15">IF(ISNUMBER(N24/H24*100),N24/H24*100,0)</f>
        <v>0</v>
      </c>
      <c r="R24" s="93">
        <f>[1]MercLab!M60</f>
        <v>0</v>
      </c>
      <c r="S24" s="109" t="s">
        <v>80</v>
      </c>
      <c r="T24" s="26">
        <f>[1]MercLab!G92</f>
        <v>106733.18725808179</v>
      </c>
      <c r="U24" s="33">
        <f t="shared" si="7"/>
        <v>3.0789765064099135</v>
      </c>
      <c r="V24" s="33">
        <f>[1]MercLab!H92</f>
        <v>10.814989226025805</v>
      </c>
      <c r="W24" s="26">
        <f>[1]MercLab!I92</f>
        <v>100970.56168609251</v>
      </c>
      <c r="X24" s="33">
        <f t="shared" si="8"/>
        <v>3.0525889091445166</v>
      </c>
      <c r="Y24" s="33">
        <f>[1]MercLab!J92</f>
        <v>10.702232096328776</v>
      </c>
      <c r="Z24" s="26">
        <f>[1]MercLab!K92</f>
        <v>5762.6255719892442</v>
      </c>
      <c r="AA24" s="33">
        <f t="shared" si="9"/>
        <v>3.6285697288904113</v>
      </c>
      <c r="AB24" s="33">
        <f>[1]MercLab!L92</f>
        <v>12.686996690644197</v>
      </c>
      <c r="AC24" s="33">
        <f t="shared" si="2"/>
        <v>5.3990944335384317</v>
      </c>
      <c r="AD24" s="33">
        <f>[1]MercLab!M92</f>
        <v>6.3536299634486166</v>
      </c>
    </row>
    <row r="25" spans="1:30">
      <c r="A25" s="172" t="s">
        <v>50</v>
      </c>
      <c r="B25" s="95">
        <f>[1]MercLab!C61</f>
        <v>650981.02461212536</v>
      </c>
      <c r="C25" s="93">
        <f t="shared" si="10"/>
        <v>8.0428825964686386</v>
      </c>
      <c r="D25" s="93">
        <f>[1]MercLab!D61</f>
        <v>5.161203427371543</v>
      </c>
      <c r="E25" s="95">
        <f>[1]MercLab!E61</f>
        <v>650981.02461212536</v>
      </c>
      <c r="F25" s="93">
        <f t="shared" si="11"/>
        <v>10.168741589514903</v>
      </c>
      <c r="G25" s="93">
        <f>[1]MercLab!F61</f>
        <v>5.161203427371543</v>
      </c>
      <c r="H25" s="95">
        <f>[1]MercLab!G61</f>
        <v>138397.63447779685</v>
      </c>
      <c r="I25" s="93">
        <f t="shared" si="12"/>
        <v>3.9924139440291788</v>
      </c>
      <c r="J25" s="93">
        <f>[1]MercLab!H61</f>
        <v>5.0222766629999027</v>
      </c>
      <c r="K25" s="95">
        <f>[1]MercLab!I61</f>
        <v>137805.49607586625</v>
      </c>
      <c r="L25" s="93">
        <f t="shared" si="13"/>
        <v>4.166199750855589</v>
      </c>
      <c r="M25" s="93">
        <f>[1]MercLab!J61</f>
        <v>5.0223763262387155</v>
      </c>
      <c r="N25" s="95">
        <f>[1]MercLab!K61</f>
        <v>592.13840193058218</v>
      </c>
      <c r="O25" s="93">
        <f t="shared" si="14"/>
        <v>0.37285356366076672</v>
      </c>
      <c r="P25" s="93">
        <f>[1]MercLab!L61</f>
        <v>5</v>
      </c>
      <c r="Q25" s="94">
        <f t="shared" si="15"/>
        <v>0.42785297896517083</v>
      </c>
      <c r="R25" s="93">
        <f>[1]MercLab!M61</f>
        <v>2.6158784849560992</v>
      </c>
      <c r="S25" s="109" t="s">
        <v>119</v>
      </c>
      <c r="T25" s="26">
        <f>[1]MercLab!G93</f>
        <v>85899.91023007239</v>
      </c>
      <c r="U25" s="33">
        <f t="shared" si="7"/>
        <v>2.4779903261165557</v>
      </c>
      <c r="V25" s="33">
        <f>[1]MercLab!H93</f>
        <v>11.247594965182017</v>
      </c>
      <c r="W25" s="26">
        <f>[1]MercLab!I93</f>
        <v>80134.603905605152</v>
      </c>
      <c r="X25" s="33">
        <f t="shared" si="8"/>
        <v>2.4226665578174393</v>
      </c>
      <c r="Y25" s="33">
        <f>[1]MercLab!J93</f>
        <v>11.253198478026379</v>
      </c>
      <c r="Z25" s="26">
        <f>[1]MercLab!K93</f>
        <v>5765.3063244671957</v>
      </c>
      <c r="AA25" s="33">
        <f t="shared" si="9"/>
        <v>3.6302577263441114</v>
      </c>
      <c r="AB25" s="33">
        <f>[1]MercLab!L93</f>
        <v>11.170666921287241</v>
      </c>
      <c r="AC25" s="33">
        <f t="shared" si="2"/>
        <v>6.7116558201580521</v>
      </c>
      <c r="AD25" s="33">
        <f>[1]MercLab!M93</f>
        <v>5.3602357678041086</v>
      </c>
    </row>
    <row r="26" spans="1:30">
      <c r="A26" s="172" t="s">
        <v>51</v>
      </c>
      <c r="B26" s="95">
        <f>[1]MercLab!C62</f>
        <v>850235.21928768768</v>
      </c>
      <c r="C26" s="93">
        <f t="shared" si="10"/>
        <v>10.504671856123817</v>
      </c>
      <c r="D26" s="93">
        <f>[1]MercLab!D62</f>
        <v>7.2563708481832956</v>
      </c>
      <c r="E26" s="95">
        <f>[1]MercLab!E62</f>
        <v>850235.21928768768</v>
      </c>
      <c r="F26" s="93">
        <f t="shared" si="11"/>
        <v>13.281220048452996</v>
      </c>
      <c r="G26" s="93">
        <f>[1]MercLab!F62</f>
        <v>7.2563708481832956</v>
      </c>
      <c r="H26" s="95">
        <f>[1]MercLab!G62</f>
        <v>330477.2595500754</v>
      </c>
      <c r="I26" s="93">
        <f t="shared" si="12"/>
        <v>9.5334145282948661</v>
      </c>
      <c r="J26" s="93">
        <f>[1]MercLab!H62</f>
        <v>6.3581232730644963</v>
      </c>
      <c r="K26" s="95">
        <f>[1]MercLab!I62</f>
        <v>315663.75314423634</v>
      </c>
      <c r="L26" s="93">
        <f t="shared" si="13"/>
        <v>9.5432931715556801</v>
      </c>
      <c r="M26" s="93">
        <f>[1]MercLab!J62</f>
        <v>6.3225361843188788</v>
      </c>
      <c r="N26" s="95">
        <f>[1]MercLab!K62</f>
        <v>14813.506405840497</v>
      </c>
      <c r="O26" s="93">
        <f t="shared" si="14"/>
        <v>9.327665011628028</v>
      </c>
      <c r="P26" s="93">
        <f>[1]MercLab!L62</f>
        <v>7.1603560733589759</v>
      </c>
      <c r="Q26" s="94">
        <f t="shared" si="15"/>
        <v>4.482458619394321</v>
      </c>
      <c r="R26" s="93">
        <f>[1]MercLab!M62</f>
        <v>2.8570039285679751</v>
      </c>
      <c r="S26" s="109" t="s">
        <v>82</v>
      </c>
      <c r="T26" s="26">
        <f>[1]MercLab!G94</f>
        <v>550316.08557496732</v>
      </c>
      <c r="U26" s="33">
        <f t="shared" si="7"/>
        <v>15.875196291924581</v>
      </c>
      <c r="V26" s="33">
        <f>[1]MercLab!H94</f>
        <v>7.5038212190175821</v>
      </c>
      <c r="W26" s="26">
        <f>[1]MercLab!I94</f>
        <v>528573.81242367893</v>
      </c>
      <c r="X26" s="33">
        <f t="shared" si="8"/>
        <v>15.980088953897532</v>
      </c>
      <c r="Y26" s="33">
        <f>[1]MercLab!J94</f>
        <v>7.408168982042473</v>
      </c>
      <c r="Z26" s="26">
        <f>[1]MercLab!K94</f>
        <v>21742.273151288126</v>
      </c>
      <c r="AA26" s="33">
        <f t="shared" si="9"/>
        <v>13.690522351046491</v>
      </c>
      <c r="AB26" s="33">
        <f>[1]MercLab!L94</f>
        <v>9.6517433550396188</v>
      </c>
      <c r="AC26" s="33">
        <f t="shared" si="2"/>
        <v>3.9508700038400506</v>
      </c>
      <c r="AD26" s="33">
        <f>[1]MercLab!M94</f>
        <v>3.8561583327042404</v>
      </c>
    </row>
    <row r="27" spans="1:30">
      <c r="A27" s="172" t="s">
        <v>52</v>
      </c>
      <c r="B27" s="95">
        <f>[1]MercLab!C63</f>
        <v>974293.71310326061</v>
      </c>
      <c r="C27" s="93">
        <f t="shared" si="10"/>
        <v>12.03741684119907</v>
      </c>
      <c r="D27" s="93">
        <f>[1]MercLab!D63</f>
        <v>8.4040781046476241</v>
      </c>
      <c r="E27" s="95">
        <f>[1]MercLab!E63</f>
        <v>974293.71310326061</v>
      </c>
      <c r="F27" s="93">
        <f t="shared" si="11"/>
        <v>15.219093377935444</v>
      </c>
      <c r="G27" s="93">
        <f>[1]MercLab!F63</f>
        <v>8.4040781046476241</v>
      </c>
      <c r="H27" s="95">
        <f>[1]MercLab!G63</f>
        <v>601516.54348259373</v>
      </c>
      <c r="I27" s="93">
        <f t="shared" si="12"/>
        <v>17.352197129853504</v>
      </c>
      <c r="J27" s="93">
        <f>[1]MercLab!H63</f>
        <v>8.0642597633688613</v>
      </c>
      <c r="K27" s="95">
        <f>[1]MercLab!I63</f>
        <v>547371.39208625827</v>
      </c>
      <c r="L27" s="93">
        <f t="shared" si="13"/>
        <v>16.548386111391249</v>
      </c>
      <c r="M27" s="93">
        <f>[1]MercLab!J63</f>
        <v>7.9306149801587491</v>
      </c>
      <c r="N27" s="95">
        <f>[1]MercLab!K63</f>
        <v>54145.151396333415</v>
      </c>
      <c r="O27" s="93">
        <f t="shared" si="14"/>
        <v>34.093739887928038</v>
      </c>
      <c r="P27" s="93">
        <f>[1]MercLab!L63</f>
        <v>9.3598743336360268</v>
      </c>
      <c r="Q27" s="94">
        <f t="shared" si="15"/>
        <v>9.0014401071747461</v>
      </c>
      <c r="R27" s="93">
        <f>[1]MercLab!M63</f>
        <v>3.9241209089318607</v>
      </c>
      <c r="S27" s="109" t="s">
        <v>83</v>
      </c>
      <c r="T27" s="26">
        <f>[1]MercLab!G95</f>
        <v>1155209.6318404737</v>
      </c>
      <c r="U27" s="33">
        <f t="shared" si="7"/>
        <v>33.324811221225289</v>
      </c>
      <c r="V27" s="33">
        <f>[1]MercLab!H95</f>
        <v>4.847397108515163</v>
      </c>
      <c r="W27" s="26">
        <f>[1]MercLab!I95</f>
        <v>1148206.818594913</v>
      </c>
      <c r="X27" s="33">
        <f t="shared" si="8"/>
        <v>34.71312173882572</v>
      </c>
      <c r="Y27" s="33">
        <f>[1]MercLab!J95</f>
        <v>4.8413763861695633</v>
      </c>
      <c r="Z27" s="26">
        <f>[1]MercLab!K95</f>
        <v>7002.813245558681</v>
      </c>
      <c r="AA27" s="33">
        <f t="shared" si="9"/>
        <v>4.4094824212456176</v>
      </c>
      <c r="AB27" s="33">
        <f>[1]MercLab!L95</f>
        <v>6.0742427975330955</v>
      </c>
      <c r="AC27" s="33">
        <f t="shared" si="2"/>
        <v>0.60619415321198766</v>
      </c>
      <c r="AD27" s="33">
        <f>[1]MercLab!M95</f>
        <v>1.759653945577808</v>
      </c>
    </row>
    <row r="28" spans="1:30">
      <c r="A28" s="172" t="s">
        <v>53</v>
      </c>
      <c r="B28" s="95">
        <f>[1]MercLab!C64</f>
        <v>572606.98700595577</v>
      </c>
      <c r="C28" s="93">
        <f t="shared" si="10"/>
        <v>7.0745699126185615</v>
      </c>
      <c r="D28" s="93">
        <f>[1]MercLab!D64</f>
        <v>7.9982236385028047</v>
      </c>
      <c r="E28" s="95">
        <f>[1]MercLab!E64</f>
        <v>572606.98700595577</v>
      </c>
      <c r="F28" s="93">
        <f t="shared" si="11"/>
        <v>8.9444887993219506</v>
      </c>
      <c r="G28" s="93">
        <f>[1]MercLab!F64</f>
        <v>7.9982236385028047</v>
      </c>
      <c r="H28" s="95">
        <f>[1]MercLab!G64</f>
        <v>406981.07898405025</v>
      </c>
      <c r="I28" s="93">
        <f t="shared" si="12"/>
        <v>11.740351927421386</v>
      </c>
      <c r="J28" s="93">
        <f>[1]MercLab!H64</f>
        <v>8.2673121889210943</v>
      </c>
      <c r="K28" s="95">
        <f>[1]MercLab!I64</f>
        <v>375584.14615671057</v>
      </c>
      <c r="L28" s="93">
        <f t="shared" si="13"/>
        <v>11.354834318668598</v>
      </c>
      <c r="M28" s="93">
        <f>[1]MercLab!J64</f>
        <v>8.1179100221788865</v>
      </c>
      <c r="N28" s="95">
        <f>[1]MercLab!K64</f>
        <v>31396.93282734372</v>
      </c>
      <c r="O28" s="93">
        <f t="shared" si="14"/>
        <v>19.769800868387517</v>
      </c>
      <c r="P28" s="93">
        <f>[1]MercLab!L64</f>
        <v>9.9624561147620412</v>
      </c>
      <c r="Q28" s="94">
        <f t="shared" si="15"/>
        <v>7.7145927534813437</v>
      </c>
      <c r="R28" s="93">
        <f>[1]MercLab!M64</f>
        <v>4.0840589975765971</v>
      </c>
      <c r="S28" s="109" t="s">
        <v>84</v>
      </c>
      <c r="T28" s="26">
        <f>[1]MercLab!G96</f>
        <v>87016.158055886146</v>
      </c>
      <c r="U28" s="33">
        <f t="shared" si="7"/>
        <v>2.5101911899650347</v>
      </c>
      <c r="V28" s="33">
        <f>[1]MercLab!H96</f>
        <v>6.875397615153898</v>
      </c>
      <c r="W28" s="26">
        <f>[1]MercLab!I96</f>
        <v>84380.072879723331</v>
      </c>
      <c r="X28" s="33">
        <f t="shared" si="8"/>
        <v>2.5510175473345682</v>
      </c>
      <c r="Y28" s="33">
        <f>[1]MercLab!J96</f>
        <v>6.9056032779132313</v>
      </c>
      <c r="Z28" s="26">
        <f>[1]MercLab!K96</f>
        <v>2636.0851761627946</v>
      </c>
      <c r="AA28" s="33">
        <f t="shared" si="9"/>
        <v>1.6598716598030112</v>
      </c>
      <c r="AB28" s="33">
        <f>[1]MercLab!L96</f>
        <v>5.9447577736020358</v>
      </c>
      <c r="AC28" s="33">
        <f t="shared" si="2"/>
        <v>3.0294203226827925</v>
      </c>
      <c r="AD28" s="33">
        <f>[1]MercLab!M96</f>
        <v>4.1151794302231028</v>
      </c>
    </row>
    <row r="29" spans="1:30">
      <c r="A29" s="172" t="s">
        <v>65</v>
      </c>
      <c r="B29" s="95">
        <f>[1]MercLab!C65</f>
        <v>582075.88256323442</v>
      </c>
      <c r="C29" s="93">
        <f t="shared" si="10"/>
        <v>7.1915582923194794</v>
      </c>
      <c r="D29" s="93">
        <f>[1]MercLab!D65</f>
        <v>7.5053903955590169</v>
      </c>
      <c r="E29" s="95">
        <f>[1]MercLab!E65</f>
        <v>582075.88256323442</v>
      </c>
      <c r="F29" s="93">
        <f t="shared" si="11"/>
        <v>9.0923990277613171</v>
      </c>
      <c r="G29" s="93">
        <f>[1]MercLab!F65</f>
        <v>7.5053903955590169</v>
      </c>
      <c r="H29" s="95">
        <f>[1]MercLab!G65</f>
        <v>439316.23241968144</v>
      </c>
      <c r="I29" s="93">
        <f t="shared" si="12"/>
        <v>12.673137505338527</v>
      </c>
      <c r="J29" s="93">
        <f>[1]MercLab!H65</f>
        <v>7.8619471782648178</v>
      </c>
      <c r="K29" s="95">
        <f>[1]MercLab!I65</f>
        <v>422748.99924726586</v>
      </c>
      <c r="L29" s="93">
        <f t="shared" si="13"/>
        <v>12.7807440595024</v>
      </c>
      <c r="M29" s="93">
        <f>[1]MercLab!J65</f>
        <v>7.7934913590291854</v>
      </c>
      <c r="N29" s="95">
        <f>[1]MercLab!K65</f>
        <v>16567.233172417476</v>
      </c>
      <c r="O29" s="93">
        <f t="shared" si="14"/>
        <v>10.431939405036069</v>
      </c>
      <c r="P29" s="93">
        <f>[1]MercLab!L65</f>
        <v>9.5689136132120503</v>
      </c>
      <c r="Q29" s="94">
        <f t="shared" si="15"/>
        <v>3.7711406840507311</v>
      </c>
      <c r="R29" s="93">
        <f>[1]MercLab!M65</f>
        <v>5.1638300128096271</v>
      </c>
      <c r="S29" s="109" t="s">
        <v>95</v>
      </c>
      <c r="T29" s="26">
        <f>[1]MercLab!G97</f>
        <v>455892.9947904385</v>
      </c>
      <c r="U29" s="33">
        <f t="shared" si="7"/>
        <v>13.151334242483525</v>
      </c>
      <c r="V29" s="33">
        <f>[1]MercLab!H97</f>
        <v>6.8620947186108801</v>
      </c>
      <c r="W29" s="26">
        <f>[1]MercLab!I97</f>
        <v>421498.39162254235</v>
      </c>
      <c r="X29" s="33">
        <f t="shared" si="8"/>
        <v>12.742935109040271</v>
      </c>
      <c r="Y29" s="33">
        <f>[1]MercLab!J97</f>
        <v>6.9046604374178298</v>
      </c>
      <c r="Z29" s="26">
        <f>[1]MercLab!K97</f>
        <v>34394.60316789378</v>
      </c>
      <c r="AA29" s="33">
        <f t="shared" si="9"/>
        <v>21.657352943223735</v>
      </c>
      <c r="AB29" s="33">
        <f>[1]MercLab!L97</f>
        <v>6.3387451328305016</v>
      </c>
      <c r="AC29" s="33">
        <f t="shared" si="2"/>
        <v>7.5444465172587334</v>
      </c>
      <c r="AD29" s="33">
        <f>[1]MercLab!M97</f>
        <v>3.0684003718485582</v>
      </c>
    </row>
    <row r="30" spans="1:30">
      <c r="A30" s="172" t="s">
        <v>66</v>
      </c>
      <c r="B30" s="95">
        <f>[1]MercLab!C66</f>
        <v>686282.53499430139</v>
      </c>
      <c r="C30" s="93">
        <f t="shared" si="10"/>
        <v>8.479033410005842</v>
      </c>
      <c r="D30" s="93">
        <f>[1]MercLab!D66</f>
        <v>6.8688118703157599</v>
      </c>
      <c r="E30" s="95">
        <f>[1]MercLab!E66</f>
        <v>686282.53499430139</v>
      </c>
      <c r="F30" s="93">
        <f t="shared" si="11"/>
        <v>10.720173848250573</v>
      </c>
      <c r="G30" s="93">
        <f>[1]MercLab!F66</f>
        <v>6.8688118703157599</v>
      </c>
      <c r="H30" s="95">
        <f>[1]MercLab!G66</f>
        <v>517938.19585123344</v>
      </c>
      <c r="I30" s="93">
        <f t="shared" si="12"/>
        <v>14.941177882585277</v>
      </c>
      <c r="J30" s="93">
        <f>[1]MercLab!H66</f>
        <v>7.1364684437574581</v>
      </c>
      <c r="K30" s="95">
        <f>[1]MercLab!I66</f>
        <v>496221.37488206627</v>
      </c>
      <c r="L30" s="93">
        <f t="shared" si="13"/>
        <v>15.00199503846158</v>
      </c>
      <c r="M30" s="93">
        <f>[1]MercLab!J66</f>
        <v>7.0791743523836654</v>
      </c>
      <c r="N30" s="95">
        <f>[1]MercLab!K66</f>
        <v>21716.820969168741</v>
      </c>
      <c r="O30" s="93">
        <f t="shared" si="14"/>
        <v>13.674495799187644</v>
      </c>
      <c r="P30" s="93">
        <f>[1]MercLab!L66</f>
        <v>8.4214106958737176</v>
      </c>
      <c r="Q30" s="94">
        <f t="shared" si="15"/>
        <v>4.1929367525167862</v>
      </c>
      <c r="R30" s="93">
        <f>[1]MercLab!M66</f>
        <v>4.8252441829423214</v>
      </c>
      <c r="S30" s="109" t="s">
        <v>85</v>
      </c>
      <c r="T30" s="26">
        <f>[1]MercLab!G98</f>
        <v>185428.05674804718</v>
      </c>
      <c r="U30" s="33">
        <f t="shared" si="7"/>
        <v>5.3491200349519321</v>
      </c>
      <c r="V30" s="33">
        <f>[1]MercLab!H98</f>
        <v>6.0105475855274184</v>
      </c>
      <c r="W30" s="26">
        <f>[1]MercLab!I98</f>
        <v>181334.26734864706</v>
      </c>
      <c r="X30" s="33">
        <f t="shared" si="8"/>
        <v>5.4821817776672823</v>
      </c>
      <c r="Y30" s="33">
        <f>[1]MercLab!J98</f>
        <v>5.9882405337748086</v>
      </c>
      <c r="Z30" s="26">
        <f>[1]MercLab!K98</f>
        <v>4093.7893994001843</v>
      </c>
      <c r="AA30" s="33">
        <f t="shared" si="9"/>
        <v>2.5777486504277936</v>
      </c>
      <c r="AB30" s="33">
        <f>[1]MercLab!L98</f>
        <v>6.8875670979727941</v>
      </c>
      <c r="AC30" s="33">
        <f t="shared" si="2"/>
        <v>2.2077507962900538</v>
      </c>
      <c r="AD30" s="33">
        <f>[1]MercLab!M98</f>
        <v>2.6668252162616355</v>
      </c>
    </row>
    <row r="31" spans="1:30">
      <c r="A31" s="172" t="s">
        <v>67</v>
      </c>
      <c r="B31" s="95">
        <f>[1]MercLab!C67</f>
        <v>932042.67042683775</v>
      </c>
      <c r="C31" s="93">
        <f t="shared" si="10"/>
        <v>11.515404427661622</v>
      </c>
      <c r="D31" s="93">
        <f>[1]MercLab!D67</f>
        <v>6.2655999029705702</v>
      </c>
      <c r="E31" s="95">
        <f>[1]MercLab!E67</f>
        <v>932042.67042683775</v>
      </c>
      <c r="F31" s="93">
        <f t="shared" si="11"/>
        <v>14.559104962574024</v>
      </c>
      <c r="G31" s="93">
        <f>[1]MercLab!F67</f>
        <v>6.2655999029705702</v>
      </c>
      <c r="H31" s="95">
        <f>[1]MercLab!G67</f>
        <v>667891.29678748443</v>
      </c>
      <c r="I31" s="93">
        <f t="shared" si="12"/>
        <v>19.266937158654038</v>
      </c>
      <c r="J31" s="93">
        <f>[1]MercLab!H67</f>
        <v>6.5967400313973377</v>
      </c>
      <c r="K31" s="95">
        <f>[1]MercLab!I67</f>
        <v>651800.73574792896</v>
      </c>
      <c r="L31" s="93">
        <f t="shared" si="13"/>
        <v>19.705542523394897</v>
      </c>
      <c r="M31" s="93">
        <f>[1]MercLab!J67</f>
        <v>6.5753905067998</v>
      </c>
      <c r="N31" s="95">
        <f>[1]MercLab!K67</f>
        <v>16090.561039554063</v>
      </c>
      <c r="O31" s="93">
        <f t="shared" si="14"/>
        <v>10.131791833359511</v>
      </c>
      <c r="P31" s="93">
        <f>[1]MercLab!L67</f>
        <v>7.3597395253029276</v>
      </c>
      <c r="Q31" s="94">
        <f t="shared" si="15"/>
        <v>2.4091586635353179</v>
      </c>
      <c r="R31" s="93">
        <f>[1]MercLab!M67</f>
        <v>4.6116876276103582</v>
      </c>
      <c r="S31" s="109" t="s">
        <v>86</v>
      </c>
      <c r="T31" s="26">
        <f>[1]MercLab!G99</f>
        <v>82839.268932669511</v>
      </c>
      <c r="U31" s="33">
        <f t="shared" si="7"/>
        <v>2.3896987376112393</v>
      </c>
      <c r="V31" s="33">
        <f>[1]MercLab!H99</f>
        <v>7.0527488597707828</v>
      </c>
      <c r="W31" s="26">
        <f>[1]MercLab!I99</f>
        <v>70834.471234062556</v>
      </c>
      <c r="X31" s="33">
        <f t="shared" si="8"/>
        <v>2.1415006281380182</v>
      </c>
      <c r="Y31" s="33">
        <f>[1]MercLab!J99</f>
        <v>7.0499836763158399</v>
      </c>
      <c r="Z31" s="26">
        <f>[1]MercLab!K99</f>
        <v>12004.79769860691</v>
      </c>
      <c r="AA31" s="33">
        <f t="shared" si="9"/>
        <v>7.5590969752319719</v>
      </c>
      <c r="AB31" s="33">
        <f>[1]MercLab!L99</f>
        <v>7.0692114053307877</v>
      </c>
      <c r="AC31" s="33">
        <f t="shared" si="2"/>
        <v>14.49167508752911</v>
      </c>
      <c r="AD31" s="33">
        <f>[1]MercLab!M99</f>
        <v>2.949690011421112</v>
      </c>
    </row>
    <row r="32" spans="1:30">
      <c r="A32" s="172" t="s">
        <v>121</v>
      </c>
      <c r="B32" s="95">
        <f>[1]MercLab!C68</f>
        <v>701990.95335929515</v>
      </c>
      <c r="C32" s="93">
        <f t="shared" si="10"/>
        <v>8.6731112093720135</v>
      </c>
      <c r="D32" s="93">
        <f>[1]MercLab!D68</f>
        <v>4.8840716718045041</v>
      </c>
      <c r="E32" s="95">
        <f>[1]MercLab!E68</f>
        <v>701990.95335929515</v>
      </c>
      <c r="F32" s="93">
        <f t="shared" si="11"/>
        <v>10.965549429249707</v>
      </c>
      <c r="G32" s="93">
        <f>[1]MercLab!F68</f>
        <v>4.8840716718045041</v>
      </c>
      <c r="H32" s="95">
        <f>[1]MercLab!G68</f>
        <v>333890.06889358105</v>
      </c>
      <c r="I32" s="93">
        <f t="shared" si="12"/>
        <v>9.6318652544415677</v>
      </c>
      <c r="J32" s="93">
        <f>[1]MercLab!H68</f>
        <v>4.8553682386547834</v>
      </c>
      <c r="K32" s="95">
        <f>[1]MercLab!I68</f>
        <v>330399.82295232394</v>
      </c>
      <c r="L32" s="93">
        <f t="shared" si="13"/>
        <v>9.9888008770629142</v>
      </c>
      <c r="M32" s="93">
        <f>[1]MercLab!J68</f>
        <v>4.8661396881368901</v>
      </c>
      <c r="N32" s="95">
        <f>[1]MercLab!K68</f>
        <v>3490.2459412574708</v>
      </c>
      <c r="O32" s="93">
        <f t="shared" si="14"/>
        <v>2.1977136308125065</v>
      </c>
      <c r="P32" s="93">
        <f>[1]MercLab!L68</f>
        <v>3.9422476072807493</v>
      </c>
      <c r="Q32" s="94">
        <f t="shared" si="15"/>
        <v>1.0453278687872258</v>
      </c>
      <c r="R32" s="93">
        <f>[1]MercLab!M68</f>
        <v>2.8748457165139021</v>
      </c>
      <c r="S32" s="109" t="s">
        <v>94</v>
      </c>
      <c r="T32" s="26">
        <f>[1]MercLab!G100</f>
        <v>422102.60471882467</v>
      </c>
      <c r="U32" s="33">
        <f t="shared" si="7"/>
        <v>12.176568849959862</v>
      </c>
      <c r="V32" s="33">
        <f>[1]MercLab!H100</f>
        <v>6.3273355472024875</v>
      </c>
      <c r="W32" s="26">
        <f>[1]MercLab!I100</f>
        <v>397736.74494327151</v>
      </c>
      <c r="X32" s="33">
        <f t="shared" si="8"/>
        <v>12.024561972307058</v>
      </c>
      <c r="Y32" s="33">
        <f>[1]MercLab!J100</f>
        <v>6.2474590845628963</v>
      </c>
      <c r="Z32" s="26">
        <f>[1]MercLab!K100</f>
        <v>24365.85977555317</v>
      </c>
      <c r="AA32" s="33">
        <f t="shared" si="9"/>
        <v>15.342524010186684</v>
      </c>
      <c r="AB32" s="33">
        <f>[1]MercLab!L100</f>
        <v>7.5396352559043276</v>
      </c>
      <c r="AC32" s="33">
        <f t="shared" si="2"/>
        <v>5.7724969007912206</v>
      </c>
      <c r="AD32" s="33">
        <f>[1]MercLab!M100</f>
        <v>3.7575138112359547</v>
      </c>
    </row>
    <row r="33" spans="1:30">
      <c r="A33" s="172"/>
      <c r="B33" s="107"/>
      <c r="C33" s="98"/>
      <c r="D33" s="98"/>
      <c r="E33" s="107"/>
      <c r="F33" s="98"/>
      <c r="G33" s="98"/>
      <c r="H33" s="107"/>
      <c r="I33" s="98"/>
      <c r="J33" s="98"/>
      <c r="K33" s="107"/>
      <c r="L33" s="98"/>
      <c r="M33" s="98"/>
      <c r="N33" s="107"/>
      <c r="O33" s="98"/>
      <c r="P33" s="98"/>
      <c r="Q33" s="98"/>
      <c r="R33" s="98"/>
      <c r="S33" s="109" t="s">
        <v>79</v>
      </c>
      <c r="T33" s="26">
        <f>[1]MercLab!G101</f>
        <v>40318.610364295564</v>
      </c>
      <c r="U33" s="33">
        <f t="shared" si="7"/>
        <v>1.1630876700289063</v>
      </c>
      <c r="V33" s="33">
        <f>[1]MercLab!H101</f>
        <v>7.8021283758505584</v>
      </c>
      <c r="W33" s="26">
        <f>[1]MercLab!I101</f>
        <v>38124.65002110893</v>
      </c>
      <c r="X33" s="33">
        <f t="shared" si="8"/>
        <v>1.1526021235898818</v>
      </c>
      <c r="Y33" s="33">
        <f>[1]MercLab!J101</f>
        <v>7.7159316252177907</v>
      </c>
      <c r="Z33" s="26">
        <f>[1]MercLab!K101</f>
        <v>2193.9603431866126</v>
      </c>
      <c r="AA33" s="33">
        <f t="shared" si="9"/>
        <v>1.3814775900709553</v>
      </c>
      <c r="AB33" s="33">
        <f>[1]MercLab!L101</f>
        <v>9.2486835766361803</v>
      </c>
      <c r="AC33" s="33">
        <f t="shared" si="2"/>
        <v>5.4415574429854114</v>
      </c>
      <c r="AD33" s="33">
        <f>[1]MercLab!M101</f>
        <v>2.7878396865467958</v>
      </c>
    </row>
    <row r="34" spans="1:30">
      <c r="A34" s="175" t="s">
        <v>15</v>
      </c>
      <c r="B34" s="105"/>
      <c r="C34" s="91"/>
      <c r="D34" s="91"/>
      <c r="E34" s="105"/>
      <c r="F34" s="91"/>
      <c r="G34" s="91"/>
      <c r="H34" s="105"/>
      <c r="I34" s="91"/>
      <c r="J34" s="91"/>
      <c r="K34" s="105"/>
      <c r="L34" s="91"/>
      <c r="M34" s="91"/>
      <c r="N34" s="105"/>
      <c r="O34" s="91"/>
      <c r="P34" s="91"/>
      <c r="Q34" s="91"/>
      <c r="R34" s="91"/>
      <c r="S34" s="109" t="s">
        <v>122</v>
      </c>
      <c r="T34" s="26">
        <f>[1]MercLab!G102</f>
        <v>26334.321007416573</v>
      </c>
      <c r="U34" s="33">
        <f t="shared" si="7"/>
        <v>0.7596770768030553</v>
      </c>
      <c r="V34" s="33">
        <f>[1]MercLab!H102</f>
        <v>11.458104726224613</v>
      </c>
      <c r="W34" s="26">
        <f>[1]MercLab!I102</f>
        <v>0</v>
      </c>
      <c r="X34" s="33">
        <f t="shared" si="8"/>
        <v>0</v>
      </c>
      <c r="Y34" s="33">
        <f>[1]MercLab!J102</f>
        <v>0</v>
      </c>
      <c r="Z34" s="26">
        <f>[1]MercLab!K102</f>
        <v>26334.321007416573</v>
      </c>
      <c r="AA34" s="33">
        <f t="shared" si="9"/>
        <v>16.582010898446931</v>
      </c>
      <c r="AB34" s="33">
        <f>[1]MercLab!L102</f>
        <v>11.458104726224613</v>
      </c>
      <c r="AC34" s="33">
        <f t="shared" si="2"/>
        <v>100</v>
      </c>
      <c r="AD34" s="33">
        <f>[1]MercLab!M102</f>
        <v>6.1336499537071925</v>
      </c>
    </row>
    <row r="35" spans="1:30">
      <c r="A35" s="172" t="s">
        <v>72</v>
      </c>
      <c r="B35" s="95">
        <f>[1]MercLab!C70</f>
        <v>3939101.0514287381</v>
      </c>
      <c r="C35" s="93">
        <f>IF(ISNUMBER(B35/B$7*100),B35/B$7*100,0)</f>
        <v>48.667666328898704</v>
      </c>
      <c r="D35" s="93">
        <f>[1]MercLab!D70</f>
        <v>5.8880172990042867</v>
      </c>
      <c r="E35" s="95">
        <f>[1]MercLab!E70</f>
        <v>3073237.7703995155</v>
      </c>
      <c r="F35" s="93">
        <f>IF(ISNUMBER(E35/E$7*100),E35/E$7*100,0)</f>
        <v>48.005947253147504</v>
      </c>
      <c r="G35" s="93">
        <f>[1]MercLab!F70</f>
        <v>6.4239497709018369</v>
      </c>
      <c r="H35" s="95">
        <f>[1]MercLab!G70</f>
        <v>2191748.6782712997</v>
      </c>
      <c r="I35" s="93">
        <f>IF(ISNUMBER(H35/H$7*100),H35/H$7*100,0)</f>
        <v>63.226282862093875</v>
      </c>
      <c r="J35" s="93">
        <f>[1]MercLab!H70</f>
        <v>6.6415626741996494</v>
      </c>
      <c r="K35" s="95">
        <f>[1]MercLab!I70</f>
        <v>2102297.1506083999</v>
      </c>
      <c r="L35" s="93">
        <f>IF(ISNUMBER(K35/K$7*100),K35/K$7*100,0)</f>
        <v>63.557623712389898</v>
      </c>
      <c r="M35" s="93">
        <f>[1]MercLab!J70</f>
        <v>6.5721495681219206</v>
      </c>
      <c r="N35" s="95">
        <f>[1]MercLab!K70</f>
        <v>89451.527662860462</v>
      </c>
      <c r="O35" s="93">
        <f>IF(ISNUMBER(N35/N$7*100),N35/N$7*100,0)</f>
        <v>56.32521173302851</v>
      </c>
      <c r="P35" s="93">
        <f>[1]MercLab!L70</f>
        <v>8.1395650762445797</v>
      </c>
      <c r="Q35" s="94">
        <f>IF(ISNUMBER(N35/H35*100),N35/H35*100,0)</f>
        <v>4.0812858038729907</v>
      </c>
      <c r="R35" s="93">
        <f>[1]MercLab!M70</f>
        <v>3.5453235831199925</v>
      </c>
      <c r="S35" s="56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</row>
    <row r="36" spans="1:30">
      <c r="A36" s="172" t="s">
        <v>4</v>
      </c>
      <c r="B36" s="95">
        <f>[1]MercLab!C71</f>
        <v>4154775.9485719563</v>
      </c>
      <c r="C36" s="93">
        <f>IF(ISNUMBER(B36/B$7*100),B36/B$7*100,0)</f>
        <v>51.332333671179398</v>
      </c>
      <c r="D36" s="93">
        <f>[1]MercLab!D71</f>
        <v>6.3043092042550679</v>
      </c>
      <c r="E36" s="95">
        <f>[1]MercLab!E71</f>
        <v>3328547.7296240907</v>
      </c>
      <c r="F36" s="93">
        <f>IF(ISNUMBER(E36/E$7*100),E36/E$7*100,0)</f>
        <v>51.994052746900067</v>
      </c>
      <c r="G36" s="93">
        <f>[1]MercLab!F71</f>
        <v>6.8282181718498425</v>
      </c>
      <c r="H36" s="95">
        <f>[1]MercLab!G71</f>
        <v>1274766.4781734229</v>
      </c>
      <c r="I36" s="93">
        <f>IF(ISNUMBER(H36/H$7*100),H36/H$7*100,0)</f>
        <v>36.773717137896845</v>
      </c>
      <c r="J36" s="93">
        <f>[1]MercLab!H71</f>
        <v>7.8351745817172898</v>
      </c>
      <c r="K36" s="95">
        <f>[1]MercLab!I71</f>
        <v>1205405.4156824083</v>
      </c>
      <c r="L36" s="93">
        <f>IF(ISNUMBER(K36/K$7*100),K36/K$7*100,0)</f>
        <v>36.442376287599451</v>
      </c>
      <c r="M36" s="93">
        <f>[1]MercLab!J71</f>
        <v>7.7110989804849011</v>
      </c>
      <c r="N36" s="95">
        <f>[1]MercLab!K71</f>
        <v>69361.06249098586</v>
      </c>
      <c r="O36" s="93">
        <f>IF(ISNUMBER(N36/N$7*100),N36/N$7*100,0)</f>
        <v>43.674788266971795</v>
      </c>
      <c r="P36" s="93">
        <f>[1]MercLab!L71</f>
        <v>9.8362058078139611</v>
      </c>
      <c r="Q36" s="94">
        <f>IF(ISNUMBER(N36/H36*100),N36/H36*100,0)</f>
        <v>5.4410798902063524</v>
      </c>
      <c r="R36" s="93">
        <f>[1]MercLab!M71</f>
        <v>4.824612704699458</v>
      </c>
      <c r="S36" s="2" t="str">
        <f>'C01'!A46</f>
        <v>Fuente: Instituto Nacional de Estadística (INE). XL Encuesta Permanente de Hogares de Propósitos Múltiples, Septiembre 2010.</v>
      </c>
    </row>
    <row r="37" spans="1:30">
      <c r="A37" s="172"/>
      <c r="B37" s="107"/>
      <c r="C37" s="93"/>
      <c r="D37" s="93"/>
      <c r="E37" s="107"/>
      <c r="F37" s="93"/>
      <c r="G37" s="93"/>
      <c r="H37" s="107"/>
      <c r="I37" s="93"/>
      <c r="J37" s="93"/>
      <c r="K37" s="107"/>
      <c r="L37" s="93"/>
      <c r="M37" s="93"/>
      <c r="N37" s="107"/>
      <c r="O37" s="93"/>
      <c r="P37" s="93"/>
      <c r="Q37" s="93"/>
      <c r="R37" s="93"/>
      <c r="S37" s="14" t="str">
        <f>A46</f>
        <v>El salario mínimo en el área urbana es Lps. 5,500 y en la área rural es Lps. 4,055 (Promedio de salarios mínimos por rama)</v>
      </c>
    </row>
    <row r="38" spans="1:30">
      <c r="A38" s="175" t="s">
        <v>16</v>
      </c>
      <c r="B38" s="105"/>
      <c r="C38" s="91"/>
      <c r="D38" s="91"/>
      <c r="E38" s="105"/>
      <c r="F38" s="91"/>
      <c r="G38" s="91"/>
      <c r="H38" s="105"/>
      <c r="I38" s="91"/>
      <c r="J38" s="91"/>
      <c r="K38" s="105"/>
      <c r="L38" s="91"/>
      <c r="M38" s="91"/>
      <c r="N38" s="105"/>
      <c r="O38" s="91"/>
      <c r="P38" s="91"/>
      <c r="Q38" s="91"/>
      <c r="R38" s="91"/>
      <c r="S38" s="2" t="s">
        <v>97</v>
      </c>
    </row>
    <row r="39" spans="1:30">
      <c r="A39" s="172" t="s">
        <v>46</v>
      </c>
      <c r="B39" s="209">
        <f>[1]MercLab!C73</f>
        <v>1302767.2618745428</v>
      </c>
      <c r="C39" s="210">
        <f>IF(ISNUMBER(B39/B$7*100),B39/B$7*100,0)</f>
        <v>16.095713610120939</v>
      </c>
      <c r="D39" s="210">
        <f>[1]MercLab!D73</f>
        <v>4.8644844651993138</v>
      </c>
      <c r="E39" s="209">
        <f>[1]MercLab!E73</f>
        <v>1290110.3913507697</v>
      </c>
      <c r="F39" s="210">
        <f>IF(ISNUMBER(E39/E$7*100),E39/E$7*100,0)</f>
        <v>20.152352673275701</v>
      </c>
      <c r="G39" s="210">
        <f>[1]MercLab!F73</f>
        <v>4.9038115881862305</v>
      </c>
      <c r="H39" s="95">
        <f>[1]MercLab!G73</f>
        <v>1213059.2850004435</v>
      </c>
      <c r="I39" s="93">
        <f>IF(ISNUMBER(H39/H$7*100),H39/H$7*100,0)</f>
        <v>34.993624151479295</v>
      </c>
      <c r="J39" s="93">
        <f>[1]MercLab!H73</f>
        <v>4.9009418524774695</v>
      </c>
      <c r="K39" s="95">
        <f>[1]MercLab!I73</f>
        <v>1200054.1733236071</v>
      </c>
      <c r="L39" s="93">
        <f>IF(ISNUMBER(K39/K$7*100),K39/K$7*100,0)</f>
        <v>36.280595043622569</v>
      </c>
      <c r="M39" s="93">
        <f>[1]MercLab!J73</f>
        <v>4.8885206847196185</v>
      </c>
      <c r="N39" s="95">
        <f>[1]MercLab!K73</f>
        <v>13005.111676832084</v>
      </c>
      <c r="O39" s="93">
        <f>IF(ISNUMBER(N39/N$7*100),N39/N$7*100,0)</f>
        <v>8.1889676783394183</v>
      </c>
      <c r="P39" s="93">
        <f>[1]MercLab!L73</f>
        <v>6.154253412259278</v>
      </c>
      <c r="Q39" s="94">
        <f t="shared" ref="Q39:Q43" si="16">IF(ISNUMBER(N39/H39*100),N39/H39*100,0)</f>
        <v>1.0720920104764153</v>
      </c>
      <c r="R39" s="93">
        <f>[1]MercLab!M73</f>
        <v>1.6431803704492187</v>
      </c>
      <c r="S39" s="2" t="s">
        <v>98</v>
      </c>
    </row>
    <row r="40" spans="1:30">
      <c r="A40" s="172" t="s">
        <v>47</v>
      </c>
      <c r="B40" s="209">
        <f>[1]MercLab!C74</f>
        <v>509518.34784034477</v>
      </c>
      <c r="C40" s="210">
        <f>IF(ISNUMBER(B40/B$7*100),B40/B$7*100,0)</f>
        <v>6.2951086091461352</v>
      </c>
      <c r="D40" s="210">
        <f>[1]MercLab!D74</f>
        <v>7.1913888665295831</v>
      </c>
      <c r="E40" s="209">
        <f>[1]MercLab!E74</f>
        <v>508293.12951635104</v>
      </c>
      <c r="F40" s="210">
        <f>IF(ISNUMBER(E40/E$7*100),E40/E$7*100,0)</f>
        <v>7.9398650503788124</v>
      </c>
      <c r="G40" s="210">
        <f>[1]MercLab!F74</f>
        <v>7.2048022888596295</v>
      </c>
      <c r="H40" s="95">
        <f>[1]MercLab!G74</f>
        <v>481929.39550976164</v>
      </c>
      <c r="I40" s="93">
        <f>IF(ISNUMBER(H40/H$7*100),H40/H$7*100,0)</f>
        <v>13.902417089212626</v>
      </c>
      <c r="J40" s="93">
        <f>[1]MercLab!H74</f>
        <v>7.2238249207750558</v>
      </c>
      <c r="K40" s="95">
        <f>[1]MercLab!I74</f>
        <v>457801.3266244118</v>
      </c>
      <c r="L40" s="93">
        <f>IF(ISNUMBER(K40/K$7*100),K40/K$7*100,0)</f>
        <v>13.840462298208763</v>
      </c>
      <c r="M40" s="93">
        <f>[1]MercLab!J74</f>
        <v>7.1734260162423071</v>
      </c>
      <c r="N40" s="95">
        <f>[1]MercLab!K74</f>
        <v>24128.06888534833</v>
      </c>
      <c r="O40" s="93">
        <f>IF(ISNUMBER(N40/N$7*100),N40/N$7*100,0)</f>
        <v>15.192793507098429</v>
      </c>
      <c r="P40" s="93">
        <f>[1]MercLab!L74</f>
        <v>8.1177262431517381</v>
      </c>
      <c r="Q40" s="94">
        <f t="shared" si="16"/>
        <v>5.0065567923755356</v>
      </c>
      <c r="R40" s="93">
        <f>[1]MercLab!M74</f>
        <v>4.1558904422205742</v>
      </c>
      <c r="S40" s="2" t="s">
        <v>99</v>
      </c>
      <c r="T40" s="88"/>
    </row>
    <row r="41" spans="1:30">
      <c r="A41" s="172" t="s">
        <v>68</v>
      </c>
      <c r="B41" s="116">
        <f>[1]MercLab!C75</f>
        <v>1833490.0855846885</v>
      </c>
      <c r="C41" s="117">
        <f>IF(ISNUMBER(B41/B$7*100),B41/B$7*100,0)</f>
        <v>22.652803910733549</v>
      </c>
      <c r="D41" s="117">
        <f>[1]MercLab!D75</f>
        <v>8.2325719842454372</v>
      </c>
      <c r="E41" s="116">
        <f>[1]MercLab!E75</f>
        <v>1828913.9098869676</v>
      </c>
      <c r="F41" s="117">
        <f>IF(ISNUMBER(E41/E$7*100),E41/E$7*100,0)</f>
        <v>28.568809590404015</v>
      </c>
      <c r="G41" s="117">
        <f>[1]MercLab!F75</f>
        <v>8.2480701887658299</v>
      </c>
      <c r="H41" s="95">
        <f>[1]MercLab!G75</f>
        <v>1736902.593491443</v>
      </c>
      <c r="I41" s="93">
        <f>IF(ISNUMBER(H41/H$7*100),H41/H$7*100,0)</f>
        <v>50.105149266754069</v>
      </c>
      <c r="J41" s="93">
        <f>[1]MercLab!H75</f>
        <v>8.2673787056075323</v>
      </c>
      <c r="K41" s="95">
        <f>[1]MercLab!I75</f>
        <v>1642435.247485101</v>
      </c>
      <c r="L41" s="93">
        <f>IF(ISNUMBER(K41/K$7*100),K41/K$7*100,0)</f>
        <v>49.654865108585632</v>
      </c>
      <c r="M41" s="93">
        <f>[1]MercLab!J75</f>
        <v>8.2457002389796923</v>
      </c>
      <c r="N41" s="95">
        <f>[1]MercLab!K75</f>
        <v>94467.346006327731</v>
      </c>
      <c r="O41" s="93">
        <f>IF(ISNUMBER(N41/N$7*100),N41/N$7*100,0)</f>
        <v>59.483537114289732</v>
      </c>
      <c r="P41" s="93">
        <f>[1]MercLab!L75</f>
        <v>8.6315585417856386</v>
      </c>
      <c r="Q41" s="94">
        <f t="shared" si="16"/>
        <v>5.4388395964354999</v>
      </c>
      <c r="R41" s="93">
        <f>[1]MercLab!M75</f>
        <v>3.9013505632701797</v>
      </c>
      <c r="S41" s="2" t="s">
        <v>114</v>
      </c>
      <c r="T41" s="88"/>
    </row>
    <row r="42" spans="1:30">
      <c r="A42" s="172" t="s">
        <v>64</v>
      </c>
      <c r="B42" s="116">
        <f>[1]MercLab!C76</f>
        <v>9788.5131133057221</v>
      </c>
      <c r="C42" s="117">
        <f>IF(ISNUMBER(B42/B$7*100),B42/B$7*100,0)</f>
        <v>0.12093726051572722</v>
      </c>
      <c r="D42" s="117">
        <f>[1]MercLab!D76</f>
        <v>7.0479559136095871</v>
      </c>
      <c r="E42" s="116">
        <f>[1]MercLab!E76</f>
        <v>9788.5131133057221</v>
      </c>
      <c r="F42" s="117">
        <f>IF(ISNUMBER(E42/E$7*100),E42/E$7*100,0)</f>
        <v>0.15290285988610966</v>
      </c>
      <c r="G42" s="117">
        <f>[1]MercLab!F76</f>
        <v>7.0479559136095871</v>
      </c>
      <c r="H42" s="95">
        <f>[1]MercLab!G76</f>
        <v>8289.561435471438</v>
      </c>
      <c r="I42" s="93">
        <f>IF(ISNUMBER(H42/H$7*100),H42/H$7*100,0)</f>
        <v>0.23913241573628338</v>
      </c>
      <c r="J42" s="93">
        <f>[1]MercLab!H76</f>
        <v>7.5925442591852397</v>
      </c>
      <c r="K42" s="95">
        <f>[1]MercLab!I76</f>
        <v>7411.818857550059</v>
      </c>
      <c r="L42" s="93">
        <f>IF(ISNUMBER(K42/K$7*100),K42/K$7*100,0)</f>
        <v>0.22407754956821091</v>
      </c>
      <c r="M42" s="93">
        <f>[1]MercLab!J76</f>
        <v>7.4063476207265033</v>
      </c>
      <c r="N42" s="95">
        <f>[1]MercLab!K76</f>
        <v>877.74257792137837</v>
      </c>
      <c r="O42" s="93">
        <f>IF(ISNUMBER(N42/N$7*100),N42/N$7*100,0)</f>
        <v>0.55269080182565289</v>
      </c>
      <c r="P42" s="93">
        <f>[1]MercLab!L76</f>
        <v>8.8966107057383947</v>
      </c>
      <c r="Q42" s="94">
        <f t="shared" si="16"/>
        <v>10.588528533795225</v>
      </c>
      <c r="R42" s="93">
        <f>[1]MercLab!M76</f>
        <v>1.3793598810339858</v>
      </c>
    </row>
    <row r="43" spans="1:30">
      <c r="A43" s="172" t="s">
        <v>122</v>
      </c>
      <c r="B43" s="116">
        <f>[1]MercLab!C77</f>
        <v>91073.938613645078</v>
      </c>
      <c r="C43" s="117">
        <f>IF(ISNUMBER(B43/B$7*100),B43/B$7*100,0)</f>
        <v>1.1252201956331731</v>
      </c>
      <c r="D43" s="117">
        <f>[1]MercLab!D77</f>
        <v>8.7428104113842036</v>
      </c>
      <c r="E43" s="116">
        <f>[1]MercLab!E77</f>
        <v>90018.155090124186</v>
      </c>
      <c r="F43" s="117">
        <f>IF(ISNUMBER(E43/E$7*100),E43/E$7*100,0)</f>
        <v>1.4061413818041089</v>
      </c>
      <c r="G43" s="117">
        <f>[1]MercLab!F77</f>
        <v>8.8068656835437693</v>
      </c>
      <c r="H43" s="95">
        <f>[1]MercLab!G77</f>
        <v>26334.321007416573</v>
      </c>
      <c r="I43" s="93">
        <f>IF(ISNUMBER(H43/H$7*100),H43/H$7*100,0)</f>
        <v>0.7596770768030553</v>
      </c>
      <c r="J43" s="93">
        <f>[1]MercLab!H77</f>
        <v>11.458104726224613</v>
      </c>
      <c r="K43" s="95">
        <f>[1]MercLab!I77</f>
        <v>0</v>
      </c>
      <c r="L43" s="93">
        <f>IF(ISNUMBER(K43/K$7*100),K43/K$7*100,0)</f>
        <v>0</v>
      </c>
      <c r="M43" s="93">
        <f>[1]MercLab!J77</f>
        <v>0</v>
      </c>
      <c r="N43" s="95">
        <f>[1]MercLab!K77</f>
        <v>26334.321007416573</v>
      </c>
      <c r="O43" s="93">
        <f>IF(ISNUMBER(N43/N$7*100),N43/N$7*100,0)</f>
        <v>16.582010898446931</v>
      </c>
      <c r="P43" s="93">
        <f>[1]MercLab!L77</f>
        <v>11.458104726224613</v>
      </c>
      <c r="Q43" s="94">
        <f t="shared" si="16"/>
        <v>100</v>
      </c>
      <c r="R43" s="93">
        <f>[1]MercLab!M77</f>
        <v>6.1336499537071925</v>
      </c>
      <c r="T43" s="88"/>
    </row>
    <row r="44" spans="1:30">
      <c r="A44" s="168"/>
      <c r="B44" s="171"/>
      <c r="C44" s="170"/>
      <c r="D44" s="169"/>
      <c r="E44" s="171"/>
      <c r="F44" s="170"/>
      <c r="G44" s="169"/>
      <c r="H44" s="171"/>
      <c r="I44" s="170"/>
      <c r="J44" s="169"/>
      <c r="K44" s="171"/>
      <c r="L44" s="170"/>
      <c r="M44" s="169"/>
      <c r="N44" s="171"/>
      <c r="O44" s="170"/>
      <c r="P44" s="169"/>
      <c r="Q44" s="155"/>
      <c r="R44" s="155"/>
      <c r="S44" s="176"/>
      <c r="T44" s="155"/>
      <c r="U44" s="156"/>
      <c r="V44" s="155"/>
      <c r="W44" s="155"/>
      <c r="X44" s="156"/>
      <c r="Y44" s="155"/>
      <c r="Z44" s="155"/>
      <c r="AA44" s="156"/>
      <c r="AB44" s="155"/>
      <c r="AC44" s="155"/>
      <c r="AD44" s="155"/>
    </row>
    <row r="45" spans="1:30">
      <c r="A45" s="2" t="str">
        <f>'C01'!A46</f>
        <v>Fuente: Instituto Nacional de Estadística (INE). XL Encuesta Permanente de Hogares de Propósitos Múltiples, Septiembre 2010.</v>
      </c>
      <c r="F45" s="21"/>
      <c r="I45" s="21"/>
      <c r="L45" s="21"/>
    </row>
    <row r="46" spans="1:30">
      <c r="A46" s="206" t="s">
        <v>145</v>
      </c>
      <c r="B46" s="5"/>
      <c r="F46" s="21"/>
      <c r="I46" s="21"/>
      <c r="L46" s="21"/>
    </row>
    <row r="47" spans="1:30">
      <c r="A47" s="2" t="s">
        <v>97</v>
      </c>
      <c r="B47" s="5"/>
      <c r="F47" s="21"/>
      <c r="I47" s="21"/>
      <c r="L47" s="21"/>
    </row>
    <row r="48" spans="1:30">
      <c r="A48" s="2" t="s">
        <v>98</v>
      </c>
      <c r="B48" s="5"/>
      <c r="F48" s="21"/>
      <c r="I48" s="21"/>
      <c r="L48" s="21"/>
    </row>
    <row r="49" spans="1:22">
      <c r="A49" s="2" t="s">
        <v>99</v>
      </c>
      <c r="F49" s="21"/>
      <c r="I49" s="21"/>
      <c r="L49" s="21"/>
    </row>
    <row r="50" spans="1:22">
      <c r="A50" s="2" t="s">
        <v>114</v>
      </c>
      <c r="F50" s="21"/>
      <c r="I50" s="21"/>
      <c r="L50" s="21"/>
    </row>
    <row r="51" spans="1:22">
      <c r="A51" s="2" t="s">
        <v>115</v>
      </c>
      <c r="F51" s="21"/>
      <c r="I51" s="21"/>
      <c r="L51" s="21"/>
    </row>
    <row r="52" spans="1:22">
      <c r="E52" s="9"/>
      <c r="F52" s="21"/>
      <c r="G52" s="3"/>
      <c r="I52" s="21"/>
      <c r="L52" s="21"/>
      <c r="V52" s="52"/>
    </row>
    <row r="53" spans="1:22">
      <c r="F53" s="21"/>
      <c r="I53" s="21"/>
      <c r="L53" s="21"/>
    </row>
    <row r="54" spans="1:22">
      <c r="B54" s="9"/>
      <c r="F54" s="21"/>
      <c r="I54" s="21"/>
      <c r="L54" s="21"/>
    </row>
    <row r="56" spans="1:22">
      <c r="B56" s="9"/>
    </row>
    <row r="57" spans="1:22">
      <c r="B57" s="9"/>
    </row>
  </sheetData>
  <mergeCells count="20">
    <mergeCell ref="W4:Y4"/>
    <mergeCell ref="Z4:AB4"/>
    <mergeCell ref="Q3:Q5"/>
    <mergeCell ref="R3:R5"/>
    <mergeCell ref="H4:J4"/>
    <mergeCell ref="K4:M4"/>
    <mergeCell ref="N4:P4"/>
    <mergeCell ref="T4:V4"/>
    <mergeCell ref="S1:AD1"/>
    <mergeCell ref="S2:AD2"/>
    <mergeCell ref="A1:R1"/>
    <mergeCell ref="A2:R2"/>
    <mergeCell ref="S3:S5"/>
    <mergeCell ref="T3:AB3"/>
    <mergeCell ref="A3:A5"/>
    <mergeCell ref="B3:D4"/>
    <mergeCell ref="AC3:AC5"/>
    <mergeCell ref="AD3:AD5"/>
    <mergeCell ref="E3:G4"/>
    <mergeCell ref="H3:P3"/>
  </mergeCells>
  <phoneticPr fontId="0" type="noConversion"/>
  <printOptions horizontalCentered="1"/>
  <pageMargins left="1.4648818897637796" right="0.27559055118110237" top="0.31496062992125984" bottom="0.39370078740157483" header="0" footer="0.19685039370078741"/>
  <pageSetup paperSize="9" scale="90" firstPageNumber="14" orientation="landscape" useFirstPageNumber="1" r:id="rId1"/>
  <headerFooter alignWithMargins="0">
    <oddFooter>&amp;L&amp;Z&amp;F+&amp;F+&amp;A&amp;C&amp;P&amp;R&amp;D+&amp;T</oddFooter>
  </headerFooter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5"/>
  <dimension ref="A1:Q102"/>
  <sheetViews>
    <sheetView workbookViewId="0">
      <selection activeCell="B11" sqref="B11"/>
    </sheetView>
  </sheetViews>
  <sheetFormatPr baseColWidth="10" defaultRowHeight="11.25"/>
  <cols>
    <col min="1" max="1" width="37.1640625" style="73" customWidth="1"/>
    <col min="2" max="2" width="14.5" style="73" bestFit="1" customWidth="1"/>
    <col min="3" max="3" width="9" style="75" bestFit="1" customWidth="1"/>
    <col min="4" max="4" width="14.5" style="73" bestFit="1" customWidth="1"/>
    <col min="5" max="5" width="7.83203125" style="75" bestFit="1" customWidth="1"/>
    <col min="6" max="6" width="12.5" style="73" bestFit="1" customWidth="1"/>
    <col min="7" max="7" width="7.33203125" style="75" bestFit="1" customWidth="1"/>
    <col min="8" max="8" width="14.33203125" style="73" bestFit="1" customWidth="1"/>
    <col min="9" max="9" width="7.83203125" style="75" bestFit="1" customWidth="1"/>
    <col min="10" max="10" width="11.5" style="73" bestFit="1" customWidth="1"/>
    <col min="11" max="11" width="7.33203125" style="75" bestFit="1" customWidth="1"/>
    <col min="12" max="12" width="14.5" style="73" bestFit="1" customWidth="1"/>
    <col min="13" max="13" width="7.83203125" style="75" bestFit="1" customWidth="1"/>
    <col min="14" max="14" width="12.5" style="73" bestFit="1" customWidth="1"/>
    <col min="15" max="15" width="7.6640625" style="75" bestFit="1" customWidth="1"/>
    <col min="16" max="16384" width="12" style="73"/>
  </cols>
  <sheetData>
    <row r="1" spans="1:17">
      <c r="A1" s="240" t="s">
        <v>100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</row>
    <row r="2" spans="1:17">
      <c r="A2" s="240" t="s">
        <v>109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</row>
    <row r="3" spans="1:17">
      <c r="A3" s="240" t="s">
        <v>41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</row>
    <row r="4" spans="1:17" ht="12" customHeight="1">
      <c r="A4" s="241" t="s">
        <v>39</v>
      </c>
      <c r="B4" s="244" t="s">
        <v>7</v>
      </c>
      <c r="C4" s="244"/>
      <c r="D4" s="249" t="s">
        <v>8</v>
      </c>
      <c r="E4" s="249"/>
      <c r="F4" s="249"/>
      <c r="G4" s="249"/>
      <c r="H4" s="249"/>
      <c r="I4" s="249"/>
      <c r="J4" s="249"/>
      <c r="K4" s="249"/>
      <c r="L4" s="244" t="s">
        <v>1</v>
      </c>
      <c r="M4" s="244"/>
      <c r="N4" s="247" t="s">
        <v>2</v>
      </c>
      <c r="O4" s="247"/>
    </row>
    <row r="5" spans="1:17" ht="13.5">
      <c r="A5" s="242"/>
      <c r="B5" s="245"/>
      <c r="C5" s="245"/>
      <c r="D5" s="246" t="s">
        <v>5</v>
      </c>
      <c r="E5" s="246"/>
      <c r="F5" s="246" t="s">
        <v>141</v>
      </c>
      <c r="G5" s="246"/>
      <c r="H5" s="246" t="s">
        <v>12</v>
      </c>
      <c r="I5" s="246"/>
      <c r="J5" s="246" t="s">
        <v>142</v>
      </c>
      <c r="K5" s="246"/>
      <c r="L5" s="245"/>
      <c r="M5" s="245"/>
      <c r="N5" s="248"/>
      <c r="O5" s="248"/>
    </row>
    <row r="6" spans="1:17">
      <c r="A6" s="243"/>
      <c r="B6" s="193" t="s">
        <v>9</v>
      </c>
      <c r="C6" s="194" t="s">
        <v>113</v>
      </c>
      <c r="D6" s="193" t="s">
        <v>9</v>
      </c>
      <c r="E6" s="194" t="s">
        <v>113</v>
      </c>
      <c r="F6" s="193" t="s">
        <v>9</v>
      </c>
      <c r="G6" s="194" t="s">
        <v>113</v>
      </c>
      <c r="H6" s="193" t="s">
        <v>9</v>
      </c>
      <c r="I6" s="194" t="s">
        <v>113</v>
      </c>
      <c r="J6" s="193" t="s">
        <v>9</v>
      </c>
      <c r="K6" s="194" t="s">
        <v>113</v>
      </c>
      <c r="L6" s="193" t="s">
        <v>9</v>
      </c>
      <c r="M6" s="194" t="s">
        <v>113</v>
      </c>
      <c r="N6" s="193" t="s">
        <v>9</v>
      </c>
      <c r="O6" s="194" t="s">
        <v>113</v>
      </c>
    </row>
    <row r="7" spans="1:17">
      <c r="A7" s="122"/>
      <c r="B7" s="123"/>
      <c r="C7" s="124"/>
      <c r="D7" s="124"/>
      <c r="E7" s="124"/>
      <c r="F7" s="104"/>
      <c r="G7" s="69"/>
      <c r="H7" s="124"/>
      <c r="I7" s="124"/>
      <c r="J7" s="124"/>
      <c r="K7" s="124"/>
      <c r="L7" s="124"/>
      <c r="M7" s="124"/>
      <c r="N7" s="124"/>
      <c r="O7" s="124"/>
    </row>
    <row r="8" spans="1:17" ht="12">
      <c r="A8" s="180" t="s">
        <v>132</v>
      </c>
      <c r="B8" s="105">
        <f>[1]MercLab!C114</f>
        <v>3307702.5662911604</v>
      </c>
      <c r="C8" s="69">
        <f>SUM(E8,M8,O8)</f>
        <v>99.999999999982435</v>
      </c>
      <c r="D8" s="104">
        <f>F8+H8+J8</f>
        <v>1461593.8016810338</v>
      </c>
      <c r="E8" s="69">
        <f>IF(ISNUMBER(D8/$B$8*100),D8/$B$8*100,0)</f>
        <v>44.18758254070832</v>
      </c>
      <c r="F8" s="105">
        <f>[1]MercLab!D114</f>
        <v>191539.94180121503</v>
      </c>
      <c r="G8" s="69">
        <f>IF(ISNUMBER(F8/$B$8*100),F8/$B$8*100,0)</f>
        <v>5.7907244669820388</v>
      </c>
      <c r="H8" s="105">
        <f>[1]MercLab!E114</f>
        <v>1174098.0563173471</v>
      </c>
      <c r="I8" s="69">
        <f>IF(ISNUMBER(H8/$B$8*100),H8/$B$8*100,0)</f>
        <v>35.495877660905656</v>
      </c>
      <c r="J8" s="105">
        <f>[1]MercLab!F114</f>
        <v>95955.803562471541</v>
      </c>
      <c r="K8" s="69">
        <f>IF(ISNUMBER(J8/$B$8*100),J8/$B$8*100,0)</f>
        <v>2.90098041282062</v>
      </c>
      <c r="L8" s="105">
        <f>[1]MercLab!G114</f>
        <v>1422436.5611546068</v>
      </c>
      <c r="M8" s="69">
        <f>IF(ISNUMBER(L8/$B$8*100),L8/$B$8*100,0)</f>
        <v>43.003762661451972</v>
      </c>
      <c r="N8" s="105">
        <f>[1]MercLab!H114</f>
        <v>423672.20345493901</v>
      </c>
      <c r="O8" s="69">
        <f>IF(ISNUMBER(N8/$B$8*100),N8/$B$8*100,0)</f>
        <v>12.808654797822147</v>
      </c>
      <c r="P8" s="216"/>
      <c r="Q8" s="215"/>
    </row>
    <row r="9" spans="1:17" s="74" customFormat="1">
      <c r="A9" s="177"/>
      <c r="B9" s="105"/>
      <c r="C9" s="69"/>
      <c r="D9" s="105">
        <f t="shared" ref="D9:D53" si="0">F9+H9+J9</f>
        <v>0</v>
      </c>
      <c r="E9" s="69"/>
      <c r="F9" s="125"/>
      <c r="G9" s="69"/>
      <c r="H9" s="105"/>
      <c r="I9" s="69"/>
      <c r="J9" s="105"/>
      <c r="K9" s="69"/>
      <c r="L9" s="105"/>
      <c r="M9" s="69"/>
      <c r="N9" s="105"/>
      <c r="O9" s="69"/>
    </row>
    <row r="10" spans="1:17">
      <c r="A10" s="181" t="s">
        <v>43</v>
      </c>
      <c r="B10" s="105"/>
      <c r="C10" s="69"/>
      <c r="D10" s="105"/>
      <c r="E10" s="69"/>
      <c r="F10" s="105"/>
      <c r="G10" s="69"/>
      <c r="H10" s="105"/>
      <c r="I10" s="69"/>
      <c r="J10" s="105"/>
      <c r="K10" s="69"/>
      <c r="L10" s="105"/>
      <c r="M10" s="69"/>
      <c r="N10" s="105"/>
      <c r="O10" s="69"/>
    </row>
    <row r="11" spans="1:17">
      <c r="A11" s="182" t="s">
        <v>88</v>
      </c>
      <c r="B11" s="71">
        <f>SUM(B12:B14)</f>
        <v>1514858.5919763139</v>
      </c>
      <c r="C11" s="72">
        <f>IF(ISNUMBER(B11/B$8*100),B11/B$8*100,0)</f>
        <v>45.797908415776476</v>
      </c>
      <c r="D11" s="71">
        <f>SUM(D12:D14)</f>
        <v>839288.39505991782</v>
      </c>
      <c r="E11" s="72">
        <f>IF(ISNUMBER(D11/D$8*100),D11/D$8*100,0)</f>
        <v>57.422821176076468</v>
      </c>
      <c r="F11" s="71">
        <f>SUM(F12:F14)</f>
        <v>150206.20537129053</v>
      </c>
      <c r="G11" s="72">
        <f>IF(ISNUMBER(F11/F$8*100),F11/F$8*100,0)</f>
        <v>78.420304380784614</v>
      </c>
      <c r="H11" s="71">
        <f>SUM(H12:H14)</f>
        <v>624605.7218178208</v>
      </c>
      <c r="I11" s="72">
        <f>IF(ISNUMBER(H11/H$8*100),H11/H$8*100,0)</f>
        <v>53.19876976689212</v>
      </c>
      <c r="J11" s="71">
        <f>SUM(J12:J14)</f>
        <v>64476.467870806489</v>
      </c>
      <c r="K11" s="72">
        <f>IF(ISNUMBER(J11/J$8*100),J11/J$8*100,0)</f>
        <v>67.193922073540264</v>
      </c>
      <c r="L11" s="71">
        <f>SUM(L12:L14)</f>
        <v>558041.37639680039</v>
      </c>
      <c r="M11" s="72">
        <f>IF(ISNUMBER(L11/L$8*100),L11/L$8*100,0)</f>
        <v>39.231371833119383</v>
      </c>
      <c r="N11" s="71">
        <f>SUM(N12:N14)</f>
        <v>117528.82051966706</v>
      </c>
      <c r="O11" s="72">
        <f>IF(ISNUMBER(N11/N$8*100),N11/N$8*100,0)</f>
        <v>27.740507770217032</v>
      </c>
    </row>
    <row r="12" spans="1:17">
      <c r="A12" s="183" t="s">
        <v>69</v>
      </c>
      <c r="B12" s="71">
        <f>[1]MercLab!C115</f>
        <v>428208.65153333073</v>
      </c>
      <c r="C12" s="72">
        <f>IF(ISNUMBER(B12/B$8*100),B12/B$8*100,0)</f>
        <v>12.945802802743229</v>
      </c>
      <c r="D12" s="71">
        <f t="shared" si="0"/>
        <v>263577.97790229757</v>
      </c>
      <c r="E12" s="72">
        <f>IF(ISNUMBER(D12/D$8*100),D12/D$8*100,0)</f>
        <v>18.033599868797108</v>
      </c>
      <c r="F12" s="71">
        <f>[1]MercLab!D115</f>
        <v>61437.408697589766</v>
      </c>
      <c r="G12" s="72">
        <f>IF(ISNUMBER(F12/F$8*100),F12/F$8*100,0)</f>
        <v>32.075507656440166</v>
      </c>
      <c r="H12" s="71">
        <f>[1]MercLab!E115</f>
        <v>183022.01705177312</v>
      </c>
      <c r="I12" s="72">
        <f>IF(ISNUMBER(H12/H$8*100),H12/H$8*100,0)</f>
        <v>15.588307643216476</v>
      </c>
      <c r="J12" s="71">
        <f>[1]MercLab!F115</f>
        <v>19118.552152934662</v>
      </c>
      <c r="K12" s="72">
        <f>IF(ISNUMBER(J12/J$8*100),J12/J$8*100,0)</f>
        <v>19.924331247445213</v>
      </c>
      <c r="L12" s="71">
        <f>[1]MercLab!G115</f>
        <v>136269.53307533293</v>
      </c>
      <c r="M12" s="72">
        <f>IF(ISNUMBER(L12/L$8*100),L12/L$8*100,0)</f>
        <v>9.5800077695360635</v>
      </c>
      <c r="N12" s="71">
        <f>[1]MercLab!H115</f>
        <v>28361.140555703056</v>
      </c>
      <c r="O12" s="72">
        <f>IF(ISNUMBER(N12/N$8*100),N12/N$8*100,0)</f>
        <v>6.6941235050175987</v>
      </c>
    </row>
    <row r="13" spans="1:17">
      <c r="A13" s="183" t="s">
        <v>70</v>
      </c>
      <c r="B13" s="71">
        <f>[1]MercLab!C116</f>
        <v>254743.38412232109</v>
      </c>
      <c r="C13" s="72">
        <f>IF(ISNUMBER(B13/B$8*100),B13/B$8*100,0)</f>
        <v>7.7015202853610294</v>
      </c>
      <c r="D13" s="71">
        <f t="shared" si="0"/>
        <v>154108.58456816347</v>
      </c>
      <c r="E13" s="72">
        <f>IF(ISNUMBER(D13/D$8*100),D13/D$8*100,0)</f>
        <v>10.543872339285882</v>
      </c>
      <c r="F13" s="71">
        <f>[1]MercLab!D116</f>
        <v>11147.428836781994</v>
      </c>
      <c r="G13" s="72">
        <f>IF(ISNUMBER(F13/F$8*100),F13/F$8*100,0)</f>
        <v>5.8198977883950054</v>
      </c>
      <c r="H13" s="71">
        <f>[1]MercLab!E116</f>
        <v>134385.0260876141</v>
      </c>
      <c r="I13" s="72">
        <f>IF(ISNUMBER(H13/H$8*100),H13/H$8*100,0)</f>
        <v>11.445809433423603</v>
      </c>
      <c r="J13" s="71">
        <f>[1]MercLab!F116</f>
        <v>8576.1296437673627</v>
      </c>
      <c r="K13" s="72">
        <f>IF(ISNUMBER(J13/J$8*100),J13/J$8*100,0)</f>
        <v>8.9375830594591577</v>
      </c>
      <c r="L13" s="71">
        <f>[1]MercLab!G116</f>
        <v>88240.213623753691</v>
      </c>
      <c r="M13" s="72">
        <f>IF(ISNUMBER(L13/L$8*100),L13/L$8*100,0)</f>
        <v>6.2034551159264479</v>
      </c>
      <c r="N13" s="71">
        <f>[1]MercLab!H116</f>
        <v>12394.58593039986</v>
      </c>
      <c r="O13" s="72">
        <f>IF(ISNUMBER(N13/N$8*100),N13/N$8*100,0)</f>
        <v>2.9255131276787019</v>
      </c>
    </row>
    <row r="14" spans="1:17">
      <c r="A14" s="183" t="s">
        <v>120</v>
      </c>
      <c r="B14" s="71">
        <f>[1]MercLab!C117</f>
        <v>831906.55632066191</v>
      </c>
      <c r="C14" s="72">
        <f>IF(ISNUMBER(B14/B$8*100),B14/B$8*100,0)</f>
        <v>25.150585327672214</v>
      </c>
      <c r="D14" s="71">
        <f t="shared" si="0"/>
        <v>421601.83258945681</v>
      </c>
      <c r="E14" s="72">
        <f>IF(ISNUMBER(D14/D$8*100),D14/D$8*100,0)</f>
        <v>28.845348967993484</v>
      </c>
      <c r="F14" s="71">
        <f>[1]MercLab!D117</f>
        <v>77621.367836918769</v>
      </c>
      <c r="G14" s="72">
        <f>IF(ISNUMBER(F14/F$8*100),F14/F$8*100,0)</f>
        <v>40.524898935949444</v>
      </c>
      <c r="H14" s="71">
        <f>[1]MercLab!E117</f>
        <v>307198.67867843359</v>
      </c>
      <c r="I14" s="72">
        <f>IF(ISNUMBER(H14/H$8*100),H14/H$8*100,0)</f>
        <v>26.164652690252034</v>
      </c>
      <c r="J14" s="71">
        <f>[1]MercLab!F117</f>
        <v>36781.786074104464</v>
      </c>
      <c r="K14" s="72">
        <f>IF(ISNUMBER(J14/J$8*100),J14/J$8*100,0)</f>
        <v>38.332007766635883</v>
      </c>
      <c r="L14" s="71">
        <f>[1]MercLab!G117</f>
        <v>333531.62969771371</v>
      </c>
      <c r="M14" s="72">
        <f>IF(ISNUMBER(L14/L$8*100),L14/L$8*100,0)</f>
        <v>23.44790894765687</v>
      </c>
      <c r="N14" s="71">
        <f>[1]MercLab!H117</f>
        <v>76773.09403356415</v>
      </c>
      <c r="O14" s="72">
        <f>IF(ISNUMBER(N14/N$8*100),N14/N$8*100,0)</f>
        <v>18.12087113752073</v>
      </c>
    </row>
    <row r="15" spans="1:17">
      <c r="A15" s="182" t="s">
        <v>71</v>
      </c>
      <c r="B15" s="71">
        <f>[1]MercLab!C118</f>
        <v>1792843.9743143152</v>
      </c>
      <c r="C15" s="72">
        <f>IF(ISNUMBER(B15/B$8*100),B15/B$8*100,0)</f>
        <v>54.202091584207459</v>
      </c>
      <c r="D15" s="71">
        <f t="shared" si="0"/>
        <v>622305.40662111132</v>
      </c>
      <c r="E15" s="72">
        <f>IF(ISNUMBER(D15/D$8*100),D15/D$8*100,0)</f>
        <v>42.577178823923212</v>
      </c>
      <c r="F15" s="107">
        <f>[1]MercLab!D118</f>
        <v>41333.736429924968</v>
      </c>
      <c r="G15" s="72">
        <f>IF(ISNUMBER(F15/F$8*100),F15/F$8*100,0)</f>
        <v>21.579695619215631</v>
      </c>
      <c r="H15" s="71">
        <f>[1]MercLab!E118</f>
        <v>549492.33449952176</v>
      </c>
      <c r="I15" s="72">
        <f>IF(ISNUMBER(H15/H$8*100),H15/H$8*100,0)</f>
        <v>46.801230233107496</v>
      </c>
      <c r="J15" s="71">
        <f>[1]MercLab!F118</f>
        <v>31479.335691664644</v>
      </c>
      <c r="K15" s="72">
        <f>IF(ISNUMBER(J15/J$8*100),J15/J$8*100,0)</f>
        <v>32.806077926459324</v>
      </c>
      <c r="L15" s="71">
        <f>[1]MercLab!G118</f>
        <v>864395.18475767574</v>
      </c>
      <c r="M15" s="72">
        <f>IF(ISNUMBER(L15/L$8*100),L15/L$8*100,0)</f>
        <v>60.76862816687143</v>
      </c>
      <c r="N15" s="71">
        <f>[1]MercLab!H118</f>
        <v>306143.38293528312</v>
      </c>
      <c r="O15" s="72">
        <f>IF(ISNUMBER(N15/N$8*100),N15/N$8*100,0)</f>
        <v>72.259492229785607</v>
      </c>
      <c r="P15" s="217"/>
    </row>
    <row r="16" spans="1:17">
      <c r="A16" s="181"/>
      <c r="B16" s="107"/>
      <c r="C16" s="72"/>
      <c r="D16" s="107">
        <f t="shared" si="0"/>
        <v>0</v>
      </c>
      <c r="E16" s="72"/>
      <c r="F16" s="107"/>
      <c r="G16" s="72"/>
      <c r="H16" s="107"/>
      <c r="I16" s="72"/>
      <c r="J16" s="107"/>
      <c r="K16" s="72"/>
      <c r="L16" s="107"/>
      <c r="M16" s="72"/>
      <c r="N16" s="107"/>
      <c r="O16" s="72"/>
    </row>
    <row r="17" spans="1:15">
      <c r="A17" s="181" t="s">
        <v>14</v>
      </c>
      <c r="B17" s="105"/>
      <c r="C17" s="69"/>
      <c r="D17" s="105"/>
      <c r="E17" s="69"/>
      <c r="F17" s="105"/>
      <c r="G17" s="69"/>
      <c r="H17" s="105"/>
      <c r="I17" s="69"/>
      <c r="J17" s="105"/>
      <c r="K17" s="69"/>
      <c r="L17" s="105"/>
      <c r="M17" s="69"/>
      <c r="N17" s="105"/>
      <c r="O17" s="69"/>
    </row>
    <row r="18" spans="1:15">
      <c r="A18" s="184" t="s">
        <v>45</v>
      </c>
      <c r="B18" s="71">
        <f>[1]MercLab!C120</f>
        <v>416518.60974288912</v>
      </c>
      <c r="C18" s="72">
        <f>IF(ISNUMBER(B18/B$8*100),B18/B$8*100,0)</f>
        <v>12.592384030766118</v>
      </c>
      <c r="D18" s="71">
        <f t="shared" si="0"/>
        <v>125070.59347296807</v>
      </c>
      <c r="E18" s="72">
        <f>IF(ISNUMBER(D18/D$8*100),D18/D$8*100,0)</f>
        <v>8.5571376485805892</v>
      </c>
      <c r="F18" s="71">
        <f>[1]MercLab!D120</f>
        <v>3226.6477809557746</v>
      </c>
      <c r="G18" s="72">
        <f>IF(ISNUMBER(F18/F$8*100),F18/F$8*100,0)</f>
        <v>1.684582208082986</v>
      </c>
      <c r="H18" s="71">
        <f>[1]MercLab!E120</f>
        <v>112172.96780568303</v>
      </c>
      <c r="I18" s="72">
        <f>IF(ISNUMBER(H18/H$8*100),H18/H$8*100,0)</f>
        <v>9.553969296016259</v>
      </c>
      <c r="J18" s="71">
        <f>[1]MercLab!F120</f>
        <v>9670.9778863292686</v>
      </c>
      <c r="K18" s="72">
        <f>IF(ISNUMBER(J18/J$8*100),J18/J$8*100,0)</f>
        <v>10.078575268282785</v>
      </c>
      <c r="L18" s="71">
        <f>[1]MercLab!G120</f>
        <v>266529.64402096171</v>
      </c>
      <c r="M18" s="72">
        <f>IF(ISNUMBER(L18/L$8*100),L18/L$8*100,0)</f>
        <v>18.737541715365978</v>
      </c>
      <c r="N18" s="71">
        <f>[1]MercLab!H120</f>
        <v>24918.372248973901</v>
      </c>
      <c r="O18" s="72">
        <f>IF(ISNUMBER(N18/N$8*100),N18/N$8*100,0)</f>
        <v>5.8815216211426939</v>
      </c>
    </row>
    <row r="19" spans="1:15">
      <c r="A19" s="184" t="s">
        <v>46</v>
      </c>
      <c r="B19" s="71">
        <f>[1]MercLab!C121</f>
        <v>1838776.7530449412</v>
      </c>
      <c r="C19" s="72">
        <f>IF(ISNUMBER(B19/B$8*100),B19/B$8*100,0)</f>
        <v>55.590752680846791</v>
      </c>
      <c r="D19" s="71">
        <f t="shared" si="0"/>
        <v>698051.27159471414</v>
      </c>
      <c r="E19" s="72">
        <f>IF(ISNUMBER(D19/D$8*100),D19/D$8*100,0)</f>
        <v>47.759594409326255</v>
      </c>
      <c r="F19" s="71">
        <f>[1]MercLab!D121</f>
        <v>29111.928492304491</v>
      </c>
      <c r="G19" s="72">
        <f>IF(ISNUMBER(F19/F$8*100),F19/F$8*100,0)</f>
        <v>15.198881350041122</v>
      </c>
      <c r="H19" s="71">
        <f>[1]MercLab!E121</f>
        <v>605457.28788417706</v>
      </c>
      <c r="I19" s="72">
        <f>IF(ISNUMBER(H19/H$8*100),H19/H$8*100,0)</f>
        <v>51.567863912767429</v>
      </c>
      <c r="J19" s="71">
        <f>[1]MercLab!F121</f>
        <v>63482.055218232541</v>
      </c>
      <c r="K19" s="72">
        <f>IF(ISNUMBER(J19/J$8*100),J19/J$8*100,0)</f>
        <v>66.157598458234858</v>
      </c>
      <c r="L19" s="71">
        <f>[1]MercLab!G121</f>
        <v>866217.09890567767</v>
      </c>
      <c r="M19" s="72">
        <f>IF(ISNUMBER(L19/L$8*100),L19/L$8*100,0)</f>
        <v>60.896712202234184</v>
      </c>
      <c r="N19" s="71">
        <f>[1]MercLab!H121</f>
        <v>274508.38254426193</v>
      </c>
      <c r="O19" s="72">
        <f>IF(ISNUMBER(N19/N$8*100),N19/N$8*100,0)</f>
        <v>64.792634566468109</v>
      </c>
    </row>
    <row r="20" spans="1:15">
      <c r="A20" s="184" t="s">
        <v>47</v>
      </c>
      <c r="B20" s="71">
        <f>[1]MercLab!C122</f>
        <v>786902.09396077902</v>
      </c>
      <c r="C20" s="72">
        <f>IF(ISNUMBER(B20/B$8*100),B20/B$8*100,0)</f>
        <v>23.789989522640532</v>
      </c>
      <c r="D20" s="71">
        <f t="shared" si="0"/>
        <v>433960.28252631181</v>
      </c>
      <c r="E20" s="72">
        <f>IF(ISNUMBER(D20/D$8*100),D20/D$8*100,0)</f>
        <v>29.690895105548332</v>
      </c>
      <c r="F20" s="71">
        <f>[1]MercLab!D122</f>
        <v>74735.473455934218</v>
      </c>
      <c r="G20" s="72">
        <f>IF(ISNUMBER(F20/F$8*100),F20/F$8*100,0)</f>
        <v>39.018218734501112</v>
      </c>
      <c r="H20" s="71">
        <f>[1]MercLab!E122</f>
        <v>337334.37369077973</v>
      </c>
      <c r="I20" s="72">
        <f>IF(ISNUMBER(H20/H$8*100),H20/H$8*100,0)</f>
        <v>28.731362927970096</v>
      </c>
      <c r="J20" s="71">
        <f>[1]MercLab!F122</f>
        <v>21890.435379597857</v>
      </c>
      <c r="K20" s="72">
        <f>IF(ISNUMBER(J20/J$8*100),J20/J$8*100,0)</f>
        <v>22.813039510784982</v>
      </c>
      <c r="L20" s="71">
        <f>[1]MercLab!G122</f>
        <v>240206.80909387357</v>
      </c>
      <c r="M20" s="72">
        <f>IF(ISNUMBER(L20/L$8*100),L20/L$8*100,0)</f>
        <v>16.886996274821225</v>
      </c>
      <c r="N20" s="71">
        <f>[1]MercLab!H122</f>
        <v>112735.00234059589</v>
      </c>
      <c r="O20" s="72">
        <f>IF(ISNUMBER(N20/N$8*100),N20/N$8*100,0)</f>
        <v>26.6090155127645</v>
      </c>
    </row>
    <row r="21" spans="1:15">
      <c r="A21" s="184" t="s">
        <v>48</v>
      </c>
      <c r="B21" s="71">
        <f>[1]MercLab!C123</f>
        <v>250641.89601246465</v>
      </c>
      <c r="C21" s="72">
        <f>IF(ISNUMBER(B21/B$8*100),B21/B$8*100,0)</f>
        <v>7.5775221921934408</v>
      </c>
      <c r="D21" s="71">
        <f t="shared" si="0"/>
        <v>197986.67092896753</v>
      </c>
      <c r="E21" s="72">
        <f>IF(ISNUMBER(D21/D$8*100),D21/D$8*100,0)</f>
        <v>13.54594352420321</v>
      </c>
      <c r="F21" s="106">
        <f>[1]MercLab!D123</f>
        <v>82745.962841255357</v>
      </c>
      <c r="G21" s="72">
        <f>IF(ISNUMBER(F21/F$8*100),F21/F$8*100,0)</f>
        <v>43.20036962689025</v>
      </c>
      <c r="H21" s="71">
        <f>[1]MercLab!E123</f>
        <v>115240.70808771218</v>
      </c>
      <c r="I21" s="72">
        <f>IF(ISNUMBER(H21/H$8*100),H21/H$8*100,0)</f>
        <v>9.8152541406272249</v>
      </c>
      <c r="J21" s="71">
        <f>[1]MercLab!F123</f>
        <v>0</v>
      </c>
      <c r="K21" s="72">
        <f>IF(ISNUMBER(J21/J$8*100),J21/J$8*100,0)</f>
        <v>0</v>
      </c>
      <c r="L21" s="71">
        <f>[1]MercLab!G123</f>
        <v>41988.314671023916</v>
      </c>
      <c r="M21" s="72">
        <f>IF(ISNUMBER(L21/L$8*100),L21/L$8*100,0)</f>
        <v>2.9518585093834737</v>
      </c>
      <c r="N21" s="71">
        <f>[1]MercLab!H123</f>
        <v>10666.910412475556</v>
      </c>
      <c r="O21" s="72">
        <f>IF(ISNUMBER(N21/N$8*100),N21/N$8*100,0)</f>
        <v>2.517727225314669</v>
      </c>
    </row>
    <row r="22" spans="1:15">
      <c r="A22" s="183" t="s">
        <v>64</v>
      </c>
      <c r="B22" s="106">
        <f>[1]MercLab!C124</f>
        <v>14863.213529625851</v>
      </c>
      <c r="C22" s="72">
        <f>IF(ISNUMBER(B22/B$8*100),B22/B$8*100,0)</f>
        <v>0.44935157353920069</v>
      </c>
      <c r="D22" s="106">
        <f t="shared" si="0"/>
        <v>6524.9831580459222</v>
      </c>
      <c r="E22" s="72">
        <f>IF(ISNUMBER(D22/D$8*100),D22/D$8*100,0)</f>
        <v>0.44642931233980976</v>
      </c>
      <c r="F22" s="107">
        <f>[1]MercLab!D124</f>
        <v>1719.9292307662361</v>
      </c>
      <c r="G22" s="72">
        <f>IF(ISNUMBER(F22/F$8*100),F22/F$8*100,0)</f>
        <v>0.89794808048507291</v>
      </c>
      <c r="H22" s="106">
        <f>[1]MercLab!E124</f>
        <v>3892.7188489678874</v>
      </c>
      <c r="I22" s="72">
        <f>IF(ISNUMBER(H22/H$8*100),H22/H$8*100,0)</f>
        <v>0.33154972261667082</v>
      </c>
      <c r="J22" s="106">
        <f>[1]MercLab!F124</f>
        <v>912.33507831179861</v>
      </c>
      <c r="K22" s="72">
        <f>IF(ISNUMBER(J22/J$8*100),J22/J$8*100,0)</f>
        <v>0.95078676269729467</v>
      </c>
      <c r="L22" s="106">
        <f>[1]MercLab!G124</f>
        <v>7494.6944629335303</v>
      </c>
      <c r="M22" s="72">
        <f>IF(ISNUMBER(L22/L$8*100),L22/L$8*100,0)</f>
        <v>0.52689129818555891</v>
      </c>
      <c r="N22" s="106">
        <f>[1]MercLab!H124</f>
        <v>843.53590864641626</v>
      </c>
      <c r="O22" s="72">
        <f>IF(ISNUMBER(N22/N$8*100),N22/N$8*100,0)</f>
        <v>0.19910107431348945</v>
      </c>
    </row>
    <row r="23" spans="1:15">
      <c r="A23"/>
      <c r="B23" s="107"/>
      <c r="C23" s="108"/>
      <c r="D23" s="107">
        <f t="shared" si="0"/>
        <v>0</v>
      </c>
      <c r="E23" s="108"/>
      <c r="F23" s="107"/>
      <c r="G23" s="108"/>
      <c r="H23" s="107"/>
      <c r="I23" s="108"/>
      <c r="J23" s="107"/>
      <c r="K23" s="108"/>
      <c r="L23" s="107"/>
      <c r="M23" s="108"/>
      <c r="N23" s="107"/>
      <c r="O23" s="108"/>
    </row>
    <row r="24" spans="1:15">
      <c r="A24" s="186" t="s">
        <v>20</v>
      </c>
      <c r="B24" s="105"/>
      <c r="C24" s="69"/>
      <c r="D24" s="105"/>
      <c r="E24" s="69"/>
      <c r="F24" s="105"/>
      <c r="G24" s="69"/>
      <c r="H24" s="105"/>
      <c r="I24" s="69"/>
      <c r="J24" s="105"/>
      <c r="K24" s="69"/>
      <c r="L24" s="105"/>
      <c r="M24" s="69"/>
      <c r="N24" s="105"/>
      <c r="O24" s="69"/>
    </row>
    <row r="25" spans="1:15">
      <c r="A25" s="184" t="s">
        <v>49</v>
      </c>
      <c r="B25" s="106">
        <f>[1]MercLab!C126</f>
        <v>30106.84599775157</v>
      </c>
      <c r="C25" s="72">
        <f t="shared" ref="C25:C33" si="1">IF(ISNUMBER(B25/B$8*100),B25/B$8*100,0)</f>
        <v>0.91020414908434721</v>
      </c>
      <c r="D25" s="106">
        <f t="shared" si="0"/>
        <v>1298.5748851100518</v>
      </c>
      <c r="E25" s="72">
        <f t="shared" ref="E25:E33" si="2">IF(ISNUMBER(D25/D$8*100),D25/D$8*100,0)</f>
        <v>8.8846496449048434E-2</v>
      </c>
      <c r="F25" s="106">
        <f>[1]MercLab!D126</f>
        <v>0</v>
      </c>
      <c r="G25" s="72">
        <f t="shared" ref="G25:G33" si="3">IF(ISNUMBER(F25/F$8*100),F25/F$8*100,0)</f>
        <v>0</v>
      </c>
      <c r="H25" s="106">
        <f>[1]MercLab!E126</f>
        <v>1298.5748851100518</v>
      </c>
      <c r="I25" s="72">
        <f t="shared" ref="I25:I33" si="4">IF(ISNUMBER(H25/H$8*100),H25/H$8*100,0)</f>
        <v>0.11060191081340652</v>
      </c>
      <c r="J25" s="106">
        <f>[1]MercLab!F126</f>
        <v>0</v>
      </c>
      <c r="K25" s="72">
        <f t="shared" ref="K25:K33" si="5">IF(ISNUMBER(J25/J$8*100),J25/J$8*100,0)</f>
        <v>0</v>
      </c>
      <c r="L25" s="106">
        <f>[1]MercLab!G126</f>
        <v>1625.5860783267397</v>
      </c>
      <c r="M25" s="72">
        <f t="shared" ref="M25:M33" si="6">IF(ISNUMBER(L25/L$8*100),L25/L$8*100,0)</f>
        <v>0.11428179805834254</v>
      </c>
      <c r="N25" s="106">
        <f>[1]MercLab!H126</f>
        <v>27182.685034314785</v>
      </c>
      <c r="O25" s="72">
        <f t="shared" ref="O25:O33" si="7">IF(ISNUMBER(N25/N$8*100),N25/N$8*100,0)</f>
        <v>6.4159708408167688</v>
      </c>
    </row>
    <row r="26" spans="1:15">
      <c r="A26" s="184" t="s">
        <v>50</v>
      </c>
      <c r="B26" s="106">
        <f>[1]MercLab!C127</f>
        <v>137805.49607586625</v>
      </c>
      <c r="C26" s="72">
        <f t="shared" si="1"/>
        <v>4.166199750855589</v>
      </c>
      <c r="D26" s="106">
        <f t="shared" si="0"/>
        <v>30293.749783255895</v>
      </c>
      <c r="E26" s="72">
        <f t="shared" si="2"/>
        <v>2.0726517688029271</v>
      </c>
      <c r="F26" s="106">
        <f>[1]MercLab!D127</f>
        <v>0</v>
      </c>
      <c r="G26" s="72">
        <f t="shared" si="3"/>
        <v>0</v>
      </c>
      <c r="H26" s="106">
        <f>[1]MercLab!E127</f>
        <v>28688.640672206056</v>
      </c>
      <c r="I26" s="72">
        <f t="shared" si="4"/>
        <v>2.4434620701264325</v>
      </c>
      <c r="J26" s="106">
        <f>[1]MercLab!F127</f>
        <v>1605.1091110498378</v>
      </c>
      <c r="K26" s="72">
        <f t="shared" si="5"/>
        <v>1.6727587612820518</v>
      </c>
      <c r="L26" s="106">
        <f>[1]MercLab!G127</f>
        <v>9076.2637675116584</v>
      </c>
      <c r="M26" s="72">
        <f t="shared" si="6"/>
        <v>0.63807863319713609</v>
      </c>
      <c r="N26" s="106">
        <f>[1]MercLab!H127</f>
        <v>98435.482525098239</v>
      </c>
      <c r="O26" s="72">
        <f t="shared" si="7"/>
        <v>23.233877918443063</v>
      </c>
    </row>
    <row r="27" spans="1:15">
      <c r="A27" s="184" t="s">
        <v>51</v>
      </c>
      <c r="B27" s="106">
        <f>[1]MercLab!C128</f>
        <v>315663.75314423634</v>
      </c>
      <c r="C27" s="72">
        <f t="shared" si="1"/>
        <v>9.5432931715556801</v>
      </c>
      <c r="D27" s="106">
        <f t="shared" si="0"/>
        <v>150384.80157094996</v>
      </c>
      <c r="E27" s="72">
        <f t="shared" si="2"/>
        <v>10.289096833743189</v>
      </c>
      <c r="F27" s="106">
        <f>[1]MercLab!D128</f>
        <v>234.58346199919828</v>
      </c>
      <c r="G27" s="72">
        <f t="shared" si="3"/>
        <v>0.12247234691271594</v>
      </c>
      <c r="H27" s="106">
        <f>[1]MercLab!E128</f>
        <v>131291.23018183303</v>
      </c>
      <c r="I27" s="72">
        <f t="shared" si="4"/>
        <v>11.182305385432501</v>
      </c>
      <c r="J27" s="106">
        <f>[1]MercLab!F128</f>
        <v>18858.987927117734</v>
      </c>
      <c r="K27" s="72">
        <f t="shared" si="5"/>
        <v>19.653827311070025</v>
      </c>
      <c r="L27" s="106">
        <f>[1]MercLab!G128</f>
        <v>39197.517170800442</v>
      </c>
      <c r="M27" s="72">
        <f t="shared" si="6"/>
        <v>2.75566012863051</v>
      </c>
      <c r="N27" s="106">
        <f>[1]MercLab!H128</f>
        <v>126081.4344024912</v>
      </c>
      <c r="O27" s="72">
        <f t="shared" si="7"/>
        <v>29.759194342779438</v>
      </c>
    </row>
    <row r="28" spans="1:15">
      <c r="A28" s="184" t="s">
        <v>52</v>
      </c>
      <c r="B28" s="106">
        <f>[1]MercLab!C129</f>
        <v>547371.39208625827</v>
      </c>
      <c r="C28" s="72">
        <f t="shared" si="1"/>
        <v>16.548386111391249</v>
      </c>
      <c r="D28" s="106">
        <f t="shared" si="0"/>
        <v>343788.3495040923</v>
      </c>
      <c r="E28" s="72">
        <f t="shared" si="2"/>
        <v>23.521470131351709</v>
      </c>
      <c r="F28" s="107">
        <f>[1]MercLab!D129</f>
        <v>19657.629016359457</v>
      </c>
      <c r="G28" s="72">
        <f t="shared" si="3"/>
        <v>10.262939850300592</v>
      </c>
      <c r="H28" s="106">
        <f>[1]MercLab!E129</f>
        <v>302223.49609322893</v>
      </c>
      <c r="I28" s="72">
        <f t="shared" si="4"/>
        <v>25.740907624119338</v>
      </c>
      <c r="J28" s="106">
        <f>[1]MercLab!F129</f>
        <v>21907.224394503901</v>
      </c>
      <c r="K28" s="72">
        <f t="shared" si="5"/>
        <v>22.8305361230614</v>
      </c>
      <c r="L28" s="106">
        <f>[1]MercLab!G129</f>
        <v>123479.99683677906</v>
      </c>
      <c r="M28" s="72">
        <f t="shared" si="6"/>
        <v>8.6808790078166336</v>
      </c>
      <c r="N28" s="106">
        <f>[1]MercLab!H129</f>
        <v>80103.045745413925</v>
      </c>
      <c r="O28" s="72">
        <f t="shared" si="7"/>
        <v>18.906844747470796</v>
      </c>
    </row>
    <row r="29" spans="1:15">
      <c r="A29" s="184" t="s">
        <v>53</v>
      </c>
      <c r="B29" s="107">
        <f>[1]MercLab!C130</f>
        <v>375584.14615671057</v>
      </c>
      <c r="C29" s="72">
        <f t="shared" si="1"/>
        <v>11.354834318668598</v>
      </c>
      <c r="D29" s="107">
        <f t="shared" si="0"/>
        <v>219597.00727690119</v>
      </c>
      <c r="E29" s="72">
        <f t="shared" si="2"/>
        <v>15.024489500730946</v>
      </c>
      <c r="F29" s="71">
        <f>[1]MercLab!D130</f>
        <v>22297.048147182963</v>
      </c>
      <c r="G29" s="72">
        <f t="shared" si="3"/>
        <v>11.640939188716786</v>
      </c>
      <c r="H29" s="107">
        <f>[1]MercLab!E130</f>
        <v>182868.3261830101</v>
      </c>
      <c r="I29" s="72">
        <f t="shared" si="4"/>
        <v>15.575217521149067</v>
      </c>
      <c r="J29" s="107">
        <f>[1]MercLab!F130</f>
        <v>14431.632946708127</v>
      </c>
      <c r="K29" s="72">
        <f t="shared" si="5"/>
        <v>15.039875037170091</v>
      </c>
      <c r="L29" s="107">
        <f>[1]MercLab!G130</f>
        <v>126907.41922040319</v>
      </c>
      <c r="M29" s="72">
        <f t="shared" si="6"/>
        <v>8.9218333306471749</v>
      </c>
      <c r="N29" s="107">
        <f>[1]MercLab!H130</f>
        <v>29079.71965941969</v>
      </c>
      <c r="O29" s="72">
        <f t="shared" si="7"/>
        <v>6.8637308330076836</v>
      </c>
    </row>
    <row r="30" spans="1:15">
      <c r="A30" s="184" t="s">
        <v>65</v>
      </c>
      <c r="B30" s="71">
        <f>[1]MercLab!C131</f>
        <v>422748.99924726586</v>
      </c>
      <c r="C30" s="72">
        <f t="shared" si="1"/>
        <v>12.7807440595024</v>
      </c>
      <c r="D30" s="71">
        <f t="shared" si="0"/>
        <v>219823.54176459863</v>
      </c>
      <c r="E30" s="72">
        <f t="shared" si="2"/>
        <v>15.039988641972299</v>
      </c>
      <c r="F30" s="106">
        <f>[1]MercLab!D131</f>
        <v>29838.399220583331</v>
      </c>
      <c r="G30" s="72">
        <f t="shared" si="3"/>
        <v>15.578160325197537</v>
      </c>
      <c r="H30" s="71">
        <f>[1]MercLab!E131</f>
        <v>178289.65910167305</v>
      </c>
      <c r="I30" s="72">
        <f t="shared" si="4"/>
        <v>15.185244379067697</v>
      </c>
      <c r="J30" s="71">
        <f>[1]MercLab!F131</f>
        <v>11695.483442342251</v>
      </c>
      <c r="K30" s="72">
        <f t="shared" si="5"/>
        <v>12.188406545653036</v>
      </c>
      <c r="L30" s="71">
        <f>[1]MercLab!G131</f>
        <v>183765.27666206239</v>
      </c>
      <c r="M30" s="72">
        <f t="shared" si="6"/>
        <v>12.919049023381273</v>
      </c>
      <c r="N30" s="71">
        <f>[1]MercLab!H131</f>
        <v>19160.180820623998</v>
      </c>
      <c r="O30" s="72">
        <f t="shared" si="7"/>
        <v>4.5224068665297361</v>
      </c>
    </row>
    <row r="31" spans="1:15">
      <c r="A31" s="184" t="s">
        <v>66</v>
      </c>
      <c r="B31" s="106">
        <f>[1]MercLab!C132</f>
        <v>496221.37488206627</v>
      </c>
      <c r="C31" s="72">
        <f t="shared" si="1"/>
        <v>15.00199503846158</v>
      </c>
      <c r="D31" s="106">
        <f t="shared" si="0"/>
        <v>221771.90652687015</v>
      </c>
      <c r="E31" s="72">
        <f t="shared" si="2"/>
        <v>15.173292762448909</v>
      </c>
      <c r="F31" s="106">
        <f>[1]MercLab!D132</f>
        <v>44306.030132445245</v>
      </c>
      <c r="G31" s="72">
        <f t="shared" si="3"/>
        <v>23.131483551575453</v>
      </c>
      <c r="H31" s="106">
        <f>[1]MercLab!E132</f>
        <v>166779.32243134681</v>
      </c>
      <c r="I31" s="72">
        <f t="shared" si="4"/>
        <v>14.204888725773342</v>
      </c>
      <c r="J31" s="106">
        <f>[1]MercLab!F132</f>
        <v>10686.553963078113</v>
      </c>
      <c r="K31" s="72">
        <f t="shared" si="5"/>
        <v>11.136954270953176</v>
      </c>
      <c r="L31" s="106">
        <f>[1]MercLab!G132</f>
        <v>257974.71090058284</v>
      </c>
      <c r="M31" s="72">
        <f t="shared" si="6"/>
        <v>18.136113619800522</v>
      </c>
      <c r="N31" s="106">
        <f>[1]MercLab!H132</f>
        <v>16474.757454639868</v>
      </c>
      <c r="O31" s="72">
        <f t="shared" si="7"/>
        <v>3.8885622706168617</v>
      </c>
    </row>
    <row r="32" spans="1:15">
      <c r="A32" s="184" t="s">
        <v>67</v>
      </c>
      <c r="B32" s="106">
        <f>[1]MercLab!C133</f>
        <v>651800.73574792896</v>
      </c>
      <c r="C32" s="72">
        <f t="shared" si="1"/>
        <v>19.705542523394897</v>
      </c>
      <c r="D32" s="106">
        <f t="shared" si="0"/>
        <v>218261.84046657162</v>
      </c>
      <c r="E32" s="72">
        <f t="shared" si="2"/>
        <v>14.93313944103625</v>
      </c>
      <c r="F32" s="106">
        <f>[1]MercLab!D133</f>
        <v>64516.45470432617</v>
      </c>
      <c r="G32" s="72">
        <f t="shared" si="3"/>
        <v>33.683029292805664</v>
      </c>
      <c r="H32" s="106">
        <f>[1]MercLab!E133</f>
        <v>141335.26789171842</v>
      </c>
      <c r="I32" s="72">
        <f t="shared" si="4"/>
        <v>12.037773772918751</v>
      </c>
      <c r="J32" s="106">
        <f>[1]MercLab!F133</f>
        <v>12410.117870527038</v>
      </c>
      <c r="K32" s="72">
        <f t="shared" si="5"/>
        <v>12.933160277739212</v>
      </c>
      <c r="L32" s="106">
        <f>[1]MercLab!G133</f>
        <v>415080.01226708246</v>
      </c>
      <c r="M32" s="72">
        <f t="shared" si="6"/>
        <v>29.180915592478701</v>
      </c>
      <c r="N32" s="106">
        <f>[1]MercLab!H133</f>
        <v>18458.883014286905</v>
      </c>
      <c r="O32" s="72">
        <f t="shared" si="7"/>
        <v>4.3568784696657961</v>
      </c>
    </row>
    <row r="33" spans="1:15">
      <c r="A33" s="183" t="s">
        <v>121</v>
      </c>
      <c r="B33" s="106">
        <f>[1]MercLab!C134</f>
        <v>330399.82295232394</v>
      </c>
      <c r="C33" s="72">
        <f t="shared" si="1"/>
        <v>9.9888008770629142</v>
      </c>
      <c r="D33" s="106">
        <f t="shared" si="0"/>
        <v>56374.029902700779</v>
      </c>
      <c r="E33" s="72">
        <f t="shared" si="2"/>
        <v>3.8570244234658699</v>
      </c>
      <c r="F33" s="107">
        <f>[1]MercLab!D134</f>
        <v>10689.797118319562</v>
      </c>
      <c r="G33" s="72">
        <f t="shared" si="3"/>
        <v>5.580975444491731</v>
      </c>
      <c r="H33" s="106">
        <f>[1]MercLab!E134</f>
        <v>41323.538877236992</v>
      </c>
      <c r="I33" s="72">
        <f t="shared" si="4"/>
        <v>3.5195986106008545</v>
      </c>
      <c r="J33" s="106">
        <f>[1]MercLab!F134</f>
        <v>4360.6939071442221</v>
      </c>
      <c r="K33" s="72">
        <f t="shared" si="5"/>
        <v>4.5444816730706803</v>
      </c>
      <c r="L33" s="106">
        <f>[1]MercLab!G134</f>
        <v>265329.77825096401</v>
      </c>
      <c r="M33" s="72">
        <f t="shared" si="6"/>
        <v>18.6531888659831</v>
      </c>
      <c r="N33" s="106">
        <f>[1]MercLab!H134</f>
        <v>8696.0147986657266</v>
      </c>
      <c r="O33" s="72">
        <f t="shared" si="7"/>
        <v>2.0525337106734733</v>
      </c>
    </row>
    <row r="34" spans="1:15">
      <c r="A34" s="185"/>
      <c r="B34" s="107"/>
      <c r="C34" s="72"/>
      <c r="D34" s="107">
        <f t="shared" si="0"/>
        <v>0</v>
      </c>
      <c r="E34" s="72"/>
      <c r="F34" s="107"/>
      <c r="G34" s="72"/>
      <c r="H34" s="107"/>
      <c r="I34" s="72"/>
      <c r="J34" s="107"/>
      <c r="K34" s="72"/>
      <c r="L34" s="107"/>
      <c r="M34" s="72"/>
      <c r="N34" s="107"/>
      <c r="O34" s="72"/>
    </row>
    <row r="35" spans="1:15">
      <c r="A35" s="181" t="s">
        <v>15</v>
      </c>
      <c r="B35" s="105"/>
      <c r="C35" s="69"/>
      <c r="D35" s="105"/>
      <c r="E35" s="69"/>
      <c r="F35" s="105"/>
      <c r="G35" s="69"/>
      <c r="H35" s="105"/>
      <c r="I35" s="69"/>
      <c r="J35" s="105"/>
      <c r="K35" s="69"/>
      <c r="L35" s="105"/>
      <c r="M35" s="69"/>
      <c r="N35" s="105"/>
      <c r="O35" s="69"/>
    </row>
    <row r="36" spans="1:15">
      <c r="A36" s="183" t="s">
        <v>72</v>
      </c>
      <c r="B36" s="106">
        <f>[1]MercLab!C136</f>
        <v>2102297.1506083999</v>
      </c>
      <c r="C36" s="72">
        <f t="shared" ref="C36:C47" si="8">IF(ISNUMBER(B36/B$8*100),B36/B$8*100,0)</f>
        <v>63.557623712389898</v>
      </c>
      <c r="D36" s="106">
        <f t="shared" si="0"/>
        <v>965130.3297214756</v>
      </c>
      <c r="E36" s="72">
        <f t="shared" ref="E36:E47" si="9">IF(ISNUMBER(D36/D$8*100),D36/D$8*100,0)</f>
        <v>66.032732802468303</v>
      </c>
      <c r="F36" s="106">
        <f>[1]MercLab!D136</f>
        <v>83411.102218682325</v>
      </c>
      <c r="G36" s="72">
        <f t="shared" ref="G36:G47" si="10">IF(ISNUMBER(F36/F$8*100),F36/F$8*100,0)</f>
        <v>43.547628465528341</v>
      </c>
      <c r="H36" s="106">
        <f>[1]MercLab!E136</f>
        <v>875805.24729034712</v>
      </c>
      <c r="I36" s="72">
        <f t="shared" ref="I36:I47" si="11">IF(ISNUMBER(H36/H$8*100),H36/H$8*100,0)</f>
        <v>74.59387591845443</v>
      </c>
      <c r="J36" s="106">
        <f>[1]MercLab!F136</f>
        <v>5913.9802124462121</v>
      </c>
      <c r="K36" s="72">
        <f t="shared" ref="K36:K47" si="12">IF(ISNUMBER(J36/J$8*100),J36/J$8*100,0)</f>
        <v>6.1632334813349203</v>
      </c>
      <c r="L36" s="106">
        <f>[1]MercLab!G136</f>
        <v>857194.34808360226</v>
      </c>
      <c r="M36" s="72">
        <f t="shared" ref="M36:M47" si="13">IF(ISNUMBER(L36/L$8*100),L36/L$8*100,0)</f>
        <v>60.262395631043717</v>
      </c>
      <c r="N36" s="106">
        <f>[1]MercLab!H136</f>
        <v>279972.47280294541</v>
      </c>
      <c r="O36" s="72">
        <f t="shared" ref="O36:O47" si="14">IF(ISNUMBER(N36/N$8*100),N36/N$8*100,0)</f>
        <v>66.082332170919202</v>
      </c>
    </row>
    <row r="37" spans="1:15">
      <c r="A37" s="183" t="s">
        <v>4</v>
      </c>
      <c r="B37" s="106">
        <f>[1]MercLab!C137</f>
        <v>1205405.4156824083</v>
      </c>
      <c r="C37" s="72">
        <f t="shared" si="8"/>
        <v>36.442376287599451</v>
      </c>
      <c r="D37" s="106">
        <f t="shared" si="0"/>
        <v>496463.47195953736</v>
      </c>
      <c r="E37" s="72">
        <f t="shared" si="9"/>
        <v>33.967267197530262</v>
      </c>
      <c r="F37" s="107">
        <f>[1]MercLab!D137</f>
        <v>108128.83958253395</v>
      </c>
      <c r="G37" s="72">
        <f t="shared" si="10"/>
        <v>56.452371534472313</v>
      </c>
      <c r="H37" s="106">
        <f>[1]MercLab!E137</f>
        <v>298292.80902697804</v>
      </c>
      <c r="I37" s="72">
        <f t="shared" si="11"/>
        <v>25.406124081543702</v>
      </c>
      <c r="J37" s="106">
        <f>[1]MercLab!F137</f>
        <v>90041.823350025312</v>
      </c>
      <c r="K37" s="72">
        <f t="shared" si="12"/>
        <v>93.836766518665058</v>
      </c>
      <c r="L37" s="106">
        <f>[1]MercLab!G137</f>
        <v>565242.21307083825</v>
      </c>
      <c r="M37" s="72">
        <f t="shared" si="13"/>
        <v>39.737604368944595</v>
      </c>
      <c r="N37" s="106">
        <f>[1]MercLab!H137</f>
        <v>143699.73065200797</v>
      </c>
      <c r="O37" s="72">
        <f t="shared" si="14"/>
        <v>33.917667829084195</v>
      </c>
    </row>
    <row r="38" spans="1:15">
      <c r="A38" s="185"/>
      <c r="B38" s="107"/>
      <c r="C38" s="72"/>
      <c r="D38" s="107">
        <f t="shared" si="0"/>
        <v>0</v>
      </c>
      <c r="E38" s="72"/>
      <c r="F38" s="107"/>
      <c r="G38" s="72"/>
      <c r="H38" s="107"/>
      <c r="I38" s="72"/>
      <c r="J38" s="107"/>
      <c r="K38" s="72"/>
      <c r="L38" s="107"/>
      <c r="M38" s="72"/>
      <c r="N38" s="107"/>
      <c r="O38" s="72"/>
    </row>
    <row r="39" spans="1:15">
      <c r="A39" s="181" t="s">
        <v>133</v>
      </c>
      <c r="B39" s="105">
        <f>[1]MercLab!C138</f>
        <v>2807588.4389883634</v>
      </c>
      <c r="C39" s="69">
        <f>IF(ISNUMBER(B39/B$8*100),B39/B$8*100,0)</f>
        <v>84.880317462656208</v>
      </c>
      <c r="D39" s="105">
        <f t="shared" si="0"/>
        <v>1446263.5989564417</v>
      </c>
      <c r="E39" s="69">
        <f>IF(ISNUMBER(D39/D$8*100),D39/D$8*100,0)</f>
        <v>98.951131107222807</v>
      </c>
      <c r="F39" s="105">
        <f>[1]MercLab!D138</f>
        <v>186849.39879360114</v>
      </c>
      <c r="G39" s="69">
        <f>IF(ISNUMBER(F39/F$8*100),F39/F$8*100,0)</f>
        <v>97.551141050005199</v>
      </c>
      <c r="H39" s="105">
        <f>[1]MercLab!E138</f>
        <v>1163458.3966003689</v>
      </c>
      <c r="I39" s="69">
        <f>IF(ISNUMBER(H39/H$8*100),H39/H$8*100,0)</f>
        <v>99.093801436793925</v>
      </c>
      <c r="J39" s="105">
        <f>[1]MercLab!F138</f>
        <v>95955.803562471541</v>
      </c>
      <c r="K39" s="69">
        <f>IF(ISNUMBER(J39/J$8*100),J39/J$8*100,0)</f>
        <v>100</v>
      </c>
      <c r="L39" s="105">
        <f>[1]MercLab!G138</f>
        <v>1361324.8400314685</v>
      </c>
      <c r="M39" s="69">
        <f>IF(ISNUMBER(L39/L$8*100),L39/L$8*100,0)</f>
        <v>95.703729586820145</v>
      </c>
      <c r="N39" s="105">
        <f>[1]MercLab!H138</f>
        <v>0</v>
      </c>
      <c r="O39" s="69">
        <f>IF(ISNUMBER(N39/N$8*100),N39/N$8*100,0)</f>
        <v>0</v>
      </c>
    </row>
    <row r="40" spans="1:15">
      <c r="A40" s="178" t="s">
        <v>126</v>
      </c>
      <c r="B40" s="106">
        <f>SUM(B41:B43)</f>
        <v>1931196.8503807322</v>
      </c>
      <c r="C40" s="72">
        <f t="shared" si="8"/>
        <v>58.384839981127215</v>
      </c>
      <c r="D40" s="106">
        <f t="shared" si="0"/>
        <v>838796.12579630886</v>
      </c>
      <c r="E40" s="72">
        <f t="shared" si="9"/>
        <v>57.389140870163658</v>
      </c>
      <c r="F40" s="106">
        <f>SUM(F41:F43)</f>
        <v>21437.570372395887</v>
      </c>
      <c r="G40" s="72">
        <f t="shared" si="10"/>
        <v>11.1922193203151</v>
      </c>
      <c r="H40" s="106">
        <f>SUM(H41:H43)</f>
        <v>729984.63013291324</v>
      </c>
      <c r="I40" s="72">
        <f t="shared" si="11"/>
        <v>62.174077046219523</v>
      </c>
      <c r="J40" s="106">
        <f>SUM(J41:J43)</f>
        <v>87373.925290999701</v>
      </c>
      <c r="K40" s="72">
        <f t="shared" si="12"/>
        <v>91.056426028588618</v>
      </c>
      <c r="L40" s="106">
        <f>SUM(L41:L43)</f>
        <v>1092400.7245844363</v>
      </c>
      <c r="M40" s="72">
        <f t="shared" si="13"/>
        <v>76.797851968717893</v>
      </c>
      <c r="N40" s="106">
        <f>SUM(N41:N43)</f>
        <v>0</v>
      </c>
      <c r="O40" s="72">
        <f t="shared" si="14"/>
        <v>0</v>
      </c>
    </row>
    <row r="41" spans="1:15">
      <c r="A41" s="179" t="s">
        <v>136</v>
      </c>
      <c r="B41" s="106">
        <f>[1]MercLab!C139</f>
        <v>992520.60860919615</v>
      </c>
      <c r="C41" s="72">
        <f t="shared" si="8"/>
        <v>30.006343941682861</v>
      </c>
      <c r="D41" s="106">
        <f t="shared" si="0"/>
        <v>292424.47481931117</v>
      </c>
      <c r="E41" s="72">
        <f t="shared" si="9"/>
        <v>20.007232822346595</v>
      </c>
      <c r="F41" s="106">
        <f>[1]MercLab!D139</f>
        <v>8978.9999461521256</v>
      </c>
      <c r="G41" s="72">
        <f t="shared" si="10"/>
        <v>4.6877950685976284</v>
      </c>
      <c r="H41" s="106">
        <f>[1]MercLab!E139</f>
        <v>261400.50638693594</v>
      </c>
      <c r="I41" s="72">
        <f t="shared" si="11"/>
        <v>22.263941668282769</v>
      </c>
      <c r="J41" s="106">
        <f>[1]MercLab!F139</f>
        <v>22044.968486223053</v>
      </c>
      <c r="K41" s="72">
        <f t="shared" si="12"/>
        <v>22.974085639198247</v>
      </c>
      <c r="L41" s="106">
        <f>[1]MercLab!G139</f>
        <v>700096.13378989906</v>
      </c>
      <c r="M41" s="72">
        <f t="shared" si="13"/>
        <v>49.218091893084051</v>
      </c>
      <c r="N41" s="106">
        <f>[1]MercLab!H139</f>
        <v>0</v>
      </c>
      <c r="O41" s="72">
        <f t="shared" si="14"/>
        <v>0</v>
      </c>
    </row>
    <row r="42" spans="1:15">
      <c r="A42" s="179" t="s">
        <v>137</v>
      </c>
      <c r="B42" s="106">
        <f>[1]MercLab!C140</f>
        <v>938272.22350906394</v>
      </c>
      <c r="C42" s="72">
        <f t="shared" si="8"/>
        <v>28.366281571717128</v>
      </c>
      <c r="D42" s="106">
        <f t="shared" si="0"/>
        <v>546202.21617652487</v>
      </c>
      <c r="E42" s="72">
        <f t="shared" si="9"/>
        <v>37.370315579357083</v>
      </c>
      <c r="F42" s="106">
        <f>[1]MercLab!D140</f>
        <v>12458.570426243763</v>
      </c>
      <c r="G42" s="72">
        <f t="shared" si="10"/>
        <v>6.504424251717472</v>
      </c>
      <c r="H42" s="106">
        <f>[1]MercLab!E140</f>
        <v>468414.68894550449</v>
      </c>
      <c r="I42" s="72">
        <f t="shared" si="11"/>
        <v>39.895704317467725</v>
      </c>
      <c r="J42" s="106">
        <f>[1]MercLab!F140</f>
        <v>65328.956804776652</v>
      </c>
      <c r="K42" s="72">
        <f t="shared" si="12"/>
        <v>68.082340389390367</v>
      </c>
      <c r="L42" s="106">
        <f>[1]MercLab!G140</f>
        <v>392070.00733253796</v>
      </c>
      <c r="M42" s="72">
        <f t="shared" si="13"/>
        <v>27.563268411372288</v>
      </c>
      <c r="N42" s="106">
        <f>[1]MercLab!H140</f>
        <v>0</v>
      </c>
      <c r="O42" s="72">
        <f t="shared" si="14"/>
        <v>0</v>
      </c>
    </row>
    <row r="43" spans="1:15">
      <c r="A43" s="179" t="s">
        <v>138</v>
      </c>
      <c r="B43" s="106">
        <f>[1]MercLab!C141</f>
        <v>404.01826247203775</v>
      </c>
      <c r="C43" s="72">
        <f t="shared" si="8"/>
        <v>1.2214467727219281E-2</v>
      </c>
      <c r="D43" s="106">
        <f t="shared" si="0"/>
        <v>169.43480047283947</v>
      </c>
      <c r="E43" s="72">
        <f t="shared" si="9"/>
        <v>1.1592468459976099E-2</v>
      </c>
      <c r="F43" s="106">
        <f>[1]MercLab!D141</f>
        <v>0</v>
      </c>
      <c r="G43" s="72">
        <f t="shared" si="10"/>
        <v>0</v>
      </c>
      <c r="H43" s="106">
        <f>[1]MercLab!E141</f>
        <v>169.43480047283947</v>
      </c>
      <c r="I43" s="72">
        <f t="shared" si="11"/>
        <v>1.4431060469028057E-2</v>
      </c>
      <c r="J43" s="106">
        <f>[1]MercLab!F141</f>
        <v>0</v>
      </c>
      <c r="K43" s="72">
        <f t="shared" si="12"/>
        <v>0</v>
      </c>
      <c r="L43" s="106">
        <f>[1]MercLab!G141</f>
        <v>234.58346199919828</v>
      </c>
      <c r="M43" s="72">
        <f t="shared" si="13"/>
        <v>1.6491664261553036E-2</v>
      </c>
      <c r="N43" s="106">
        <f>[1]MercLab!H141</f>
        <v>0</v>
      </c>
      <c r="O43" s="72">
        <f t="shared" si="14"/>
        <v>0</v>
      </c>
    </row>
    <row r="44" spans="1:15">
      <c r="A44" s="178" t="s">
        <v>127</v>
      </c>
      <c r="B44" s="106">
        <f>[1]MercLab!C142</f>
        <v>644052.99903726752</v>
      </c>
      <c r="C44" s="72">
        <f t="shared" si="8"/>
        <v>19.471309349299418</v>
      </c>
      <c r="D44" s="106">
        <f t="shared" si="0"/>
        <v>451131.72352526081</v>
      </c>
      <c r="E44" s="72">
        <f t="shared" si="9"/>
        <v>30.865738689258077</v>
      </c>
      <c r="F44" s="71">
        <f>[1]MercLab!D142</f>
        <v>93128.602695366426</v>
      </c>
      <c r="G44" s="72">
        <f t="shared" si="10"/>
        <v>48.620983080394602</v>
      </c>
      <c r="H44" s="106">
        <f>[1]MercLab!E142</f>
        <v>349421.24255842267</v>
      </c>
      <c r="I44" s="72">
        <f t="shared" si="11"/>
        <v>29.760822844252932</v>
      </c>
      <c r="J44" s="106">
        <f>[1]MercLab!F142</f>
        <v>8581.8782714717199</v>
      </c>
      <c r="K44" s="72">
        <f t="shared" si="12"/>
        <v>8.9435739714112561</v>
      </c>
      <c r="L44" s="106">
        <f>[1]MercLab!G142</f>
        <v>192921.27551200753</v>
      </c>
      <c r="M44" s="72">
        <f t="shared" si="13"/>
        <v>13.56273318476933</v>
      </c>
      <c r="N44" s="106">
        <f>[1]MercLab!H142</f>
        <v>0</v>
      </c>
      <c r="O44" s="72">
        <f t="shared" si="14"/>
        <v>0</v>
      </c>
    </row>
    <row r="45" spans="1:15">
      <c r="A45" s="178" t="s">
        <v>128</v>
      </c>
      <c r="B45" s="71">
        <f>[1]MercLab!C143</f>
        <v>126367.6943390435</v>
      </c>
      <c r="C45" s="72">
        <f t="shared" si="8"/>
        <v>3.820406817313573</v>
      </c>
      <c r="D45" s="71">
        <f t="shared" si="0"/>
        <v>85963.973620809644</v>
      </c>
      <c r="E45" s="72">
        <f t="shared" si="9"/>
        <v>5.8815228637354142</v>
      </c>
      <c r="F45" s="106">
        <f>[1]MercLab!D143</f>
        <v>36875.954430740268</v>
      </c>
      <c r="G45" s="72">
        <f t="shared" si="10"/>
        <v>19.252357541703265</v>
      </c>
      <c r="H45" s="71">
        <f>[1]MercLab!E143</f>
        <v>49088.019190069375</v>
      </c>
      <c r="I45" s="72">
        <f t="shared" si="11"/>
        <v>4.1809130784219075</v>
      </c>
      <c r="J45" s="71">
        <f>[1]MercLab!F143</f>
        <v>0</v>
      </c>
      <c r="K45" s="72">
        <f t="shared" si="12"/>
        <v>0</v>
      </c>
      <c r="L45" s="71">
        <f>[1]MercLab!G143</f>
        <v>40403.720718233526</v>
      </c>
      <c r="M45" s="72">
        <f t="shared" si="13"/>
        <v>2.8404585358406003</v>
      </c>
      <c r="N45" s="71">
        <f>[1]MercLab!H143</f>
        <v>0</v>
      </c>
      <c r="O45" s="72">
        <f t="shared" si="14"/>
        <v>0</v>
      </c>
    </row>
    <row r="46" spans="1:15">
      <c r="A46" s="178" t="s">
        <v>129</v>
      </c>
      <c r="B46" s="106">
        <f>[1]MercLab!C144</f>
        <v>52675.397304268015</v>
      </c>
      <c r="C46" s="72">
        <f t="shared" si="8"/>
        <v>1.5925070724642436</v>
      </c>
      <c r="D46" s="106">
        <f t="shared" si="0"/>
        <v>37915.546381676526</v>
      </c>
      <c r="E46" s="72">
        <f t="shared" si="9"/>
        <v>2.5941233698492998</v>
      </c>
      <c r="F46" s="106">
        <f>[1]MercLab!D144</f>
        <v>19458.256118641486</v>
      </c>
      <c r="G46" s="72">
        <f t="shared" si="10"/>
        <v>10.158850386848167</v>
      </c>
      <c r="H46" s="106">
        <f>[1]MercLab!E144</f>
        <v>18457.290263035044</v>
      </c>
      <c r="I46" s="72">
        <f t="shared" si="11"/>
        <v>1.5720399300317229</v>
      </c>
      <c r="J46" s="106">
        <f>[1]MercLab!F144</f>
        <v>0</v>
      </c>
      <c r="K46" s="72">
        <f t="shared" si="12"/>
        <v>0</v>
      </c>
      <c r="L46" s="106">
        <f>[1]MercLab!G144</f>
        <v>14759.850922591377</v>
      </c>
      <c r="M46" s="72">
        <f t="shared" si="13"/>
        <v>1.0376456374694594</v>
      </c>
      <c r="N46" s="106">
        <f>[1]MercLab!H144</f>
        <v>0</v>
      </c>
      <c r="O46" s="72">
        <f t="shared" si="14"/>
        <v>0</v>
      </c>
    </row>
    <row r="47" spans="1:15">
      <c r="A47" s="178" t="s">
        <v>130</v>
      </c>
      <c r="B47" s="106">
        <f>[1]MercLab!C145</f>
        <v>53295.497926457858</v>
      </c>
      <c r="C47" s="72">
        <f t="shared" si="8"/>
        <v>1.6112542424337957</v>
      </c>
      <c r="D47" s="106">
        <f t="shared" si="0"/>
        <v>32456.229632378956</v>
      </c>
      <c r="E47" s="72">
        <f t="shared" si="9"/>
        <v>2.2206053142158804</v>
      </c>
      <c r="F47" s="107">
        <f>[1]MercLab!D145</f>
        <v>15949.01517645793</v>
      </c>
      <c r="G47" s="72">
        <f t="shared" si="10"/>
        <v>8.3267307207445107</v>
      </c>
      <c r="H47" s="106">
        <f>[1]MercLab!E145</f>
        <v>16507.214455921025</v>
      </c>
      <c r="I47" s="72">
        <f t="shared" si="11"/>
        <v>1.4059485378672059</v>
      </c>
      <c r="J47" s="106">
        <f>[1]MercLab!F145</f>
        <v>0</v>
      </c>
      <c r="K47" s="72">
        <f t="shared" si="12"/>
        <v>0</v>
      </c>
      <c r="L47" s="106">
        <f>[1]MercLab!G145</f>
        <v>20839.268294078771</v>
      </c>
      <c r="M47" s="72">
        <f t="shared" si="13"/>
        <v>1.4650402600143599</v>
      </c>
      <c r="N47" s="106">
        <f>[1]MercLab!H145</f>
        <v>0</v>
      </c>
      <c r="O47" s="72">
        <f t="shared" si="14"/>
        <v>0</v>
      </c>
    </row>
    <row r="48" spans="1:15">
      <c r="A48" s="60"/>
      <c r="B48" s="107"/>
      <c r="C48" s="108"/>
      <c r="D48" s="107">
        <f t="shared" si="0"/>
        <v>0</v>
      </c>
      <c r="E48" s="108"/>
      <c r="F48" s="107"/>
      <c r="G48" s="108"/>
      <c r="H48" s="107"/>
      <c r="I48" s="108"/>
      <c r="J48" s="107"/>
      <c r="K48" s="108"/>
      <c r="L48" s="107"/>
      <c r="M48" s="108"/>
      <c r="N48" s="107"/>
      <c r="O48" s="108"/>
    </row>
    <row r="49" spans="1:15">
      <c r="A49" s="188" t="s">
        <v>16</v>
      </c>
      <c r="B49" s="105"/>
      <c r="C49" s="69"/>
      <c r="D49" s="105"/>
      <c r="E49" s="69"/>
      <c r="F49" s="105"/>
      <c r="G49" s="69"/>
      <c r="H49" s="105"/>
      <c r="I49" s="69"/>
      <c r="J49" s="105"/>
      <c r="K49" s="69"/>
      <c r="L49" s="105"/>
      <c r="M49" s="69"/>
      <c r="N49" s="105"/>
      <c r="O49" s="69"/>
    </row>
    <row r="50" spans="1:15">
      <c r="A50" s="187" t="s">
        <v>46</v>
      </c>
      <c r="B50" s="71">
        <f>[1]MercLab!C147</f>
        <v>1200054.1733236071</v>
      </c>
      <c r="C50" s="72">
        <f>IF(ISNUMBER(B50/B$8*100),B50/B$8*100,0)</f>
        <v>36.280595043622569</v>
      </c>
      <c r="D50" s="71">
        <f t="shared" si="0"/>
        <v>354699.35649847687</v>
      </c>
      <c r="E50" s="72">
        <f>IF(ISNUMBER(D50/D$8*100),D50/D$8*100,0)</f>
        <v>24.267984448929919</v>
      </c>
      <c r="F50" s="71">
        <f>[1]MercLab!D147</f>
        <v>0</v>
      </c>
      <c r="G50" s="72">
        <f>IF(ISNUMBER(F50/F$8*100),F50/F$8*100,0)</f>
        <v>0</v>
      </c>
      <c r="H50" s="71">
        <f>[1]MercLab!E147</f>
        <v>354699.35649847687</v>
      </c>
      <c r="I50" s="72">
        <f>IF(ISNUMBER(H50/H$8*100),H50/H$8*100,0)</f>
        <v>30.210369107587137</v>
      </c>
      <c r="J50" s="71">
        <f>[1]MercLab!F147</f>
        <v>0</v>
      </c>
      <c r="K50" s="72">
        <f>IF(ISNUMBER(J50/J$8*100),J50/J$8*100,0)</f>
        <v>0</v>
      </c>
      <c r="L50" s="71">
        <f>[1]MercLab!G147</f>
        <v>610502.02245263115</v>
      </c>
      <c r="M50" s="72">
        <f>IF(ISNUMBER(L50/L$8*100),L50/L$8*100,0)</f>
        <v>42.91945518871367</v>
      </c>
      <c r="N50" s="71">
        <f>[1]MercLab!H147</f>
        <v>234852.79437248723</v>
      </c>
      <c r="O50" s="72">
        <f>IF(ISNUMBER(N50/N$8*100),N50/N$8*100,0)</f>
        <v>55.432665267469147</v>
      </c>
    </row>
    <row r="51" spans="1:15">
      <c r="A51" s="187" t="s">
        <v>47</v>
      </c>
      <c r="B51" s="71">
        <f>[1]MercLab!C148</f>
        <v>457801.3266244118</v>
      </c>
      <c r="C51" s="72">
        <f>IF(ISNUMBER(B51/B$8*100),B51/B$8*100,0)</f>
        <v>13.840462298208763</v>
      </c>
      <c r="D51" s="71">
        <f t="shared" si="0"/>
        <v>229766.46563114732</v>
      </c>
      <c r="E51" s="72">
        <f>IF(ISNUMBER(D51/D$8*100),D51/D$8*100,0)</f>
        <v>15.720268200842415</v>
      </c>
      <c r="F51" s="106">
        <f>[1]MercLab!D148</f>
        <v>0</v>
      </c>
      <c r="G51" s="72">
        <f>IF(ISNUMBER(F51/F$8*100),F51/F$8*100,0)</f>
        <v>0</v>
      </c>
      <c r="H51" s="71">
        <f>[1]MercLab!E148</f>
        <v>229766.46563114732</v>
      </c>
      <c r="I51" s="72">
        <f>IF(ISNUMBER(H51/H$8*100),H51/H$8*100,0)</f>
        <v>19.569614683787854</v>
      </c>
      <c r="J51" s="71">
        <f>[1]MercLab!F148</f>
        <v>0</v>
      </c>
      <c r="K51" s="72">
        <f>IF(ISNUMBER(J51/J$8*100),J51/J$8*100,0)</f>
        <v>0</v>
      </c>
      <c r="L51" s="71">
        <f>[1]MercLab!G148</f>
        <v>180002.38601265184</v>
      </c>
      <c r="M51" s="72">
        <f>IF(ISNUMBER(L51/L$8*100),L51/L$8*100,0)</f>
        <v>12.654510642396735</v>
      </c>
      <c r="N51" s="71">
        <f>[1]MercLab!H148</f>
        <v>48032.474980631989</v>
      </c>
      <c r="O51" s="72">
        <f>IF(ISNUMBER(N51/N$8*100),N51/N$8*100,0)</f>
        <v>11.337178740766889</v>
      </c>
    </row>
    <row r="52" spans="1:15">
      <c r="A52" s="187" t="s">
        <v>68</v>
      </c>
      <c r="B52" s="106">
        <f>[1]MercLab!C149</f>
        <v>1642435.247485101</v>
      </c>
      <c r="C52" s="72">
        <f>IF(ISNUMBER(B52/B$8*100),B52/B$8*100,0)</f>
        <v>49.654865108585632</v>
      </c>
      <c r="D52" s="106">
        <f t="shared" si="0"/>
        <v>874604.198756731</v>
      </c>
      <c r="E52" s="72">
        <f>IF(ISNUMBER(D52/D$8*100),D52/D$8*100,0)</f>
        <v>59.839074149795643</v>
      </c>
      <c r="F52" s="106">
        <f>[1]MercLab!D149</f>
        <v>190862.20259932367</v>
      </c>
      <c r="G52" s="72">
        <f>IF(ISNUMBER(F52/F$8*100),F52/F$8*100,0)</f>
        <v>99.646162990591947</v>
      </c>
      <c r="H52" s="106">
        <f>[1]MercLab!E149</f>
        <v>587786.19259493577</v>
      </c>
      <c r="I52" s="72">
        <f>IF(ISNUMBER(H52/H$8*100),H52/H$8*100,0)</f>
        <v>50.062785593783744</v>
      </c>
      <c r="J52" s="106">
        <f>[1]MercLab!F149</f>
        <v>95955.803562471541</v>
      </c>
      <c r="K52" s="72">
        <f>IF(ISNUMBER(J52/J$8*100),J52/J$8*100,0)</f>
        <v>100</v>
      </c>
      <c r="L52" s="106">
        <f>[1]MercLab!G149</f>
        <v>628686.51474937412</v>
      </c>
      <c r="M52" s="72">
        <f>IF(ISNUMBER(L52/L$8*100),L52/L$8*100,0)</f>
        <v>44.197859638749911</v>
      </c>
      <c r="N52" s="106">
        <f>[1]MercLab!H149</f>
        <v>139144.53397879264</v>
      </c>
      <c r="O52" s="72">
        <f>IF(ISNUMBER(N52/N$8*100),N52/N$8*100,0)</f>
        <v>32.842497771650905</v>
      </c>
    </row>
    <row r="53" spans="1:15">
      <c r="A53" s="187" t="s">
        <v>64</v>
      </c>
      <c r="B53" s="106">
        <f>[1]MercLab!C150</f>
        <v>7411.818857550059</v>
      </c>
      <c r="C53" s="72">
        <f>IF(ISNUMBER(B53/B$8*100),B53/B$8*100,0)</f>
        <v>0.22407754956821091</v>
      </c>
      <c r="D53" s="106">
        <f t="shared" si="0"/>
        <v>2523.7807946825351</v>
      </c>
      <c r="E53" s="72">
        <f>IF(ISNUMBER(D53/D$8*100),D53/D$8*100,0)</f>
        <v>0.17267320043228429</v>
      </c>
      <c r="F53" s="106">
        <f>[1]MercLab!D150</f>
        <v>677.73920189135788</v>
      </c>
      <c r="G53" s="72">
        <f>IF(ISNUMBER(F53/F$8*100),F53/F$8*100,0)</f>
        <v>0.35383700940806001</v>
      </c>
      <c r="H53" s="106">
        <f>[1]MercLab!E150</f>
        <v>1846.041592791177</v>
      </c>
      <c r="I53" s="72">
        <f>IF(ISNUMBER(H53/H$8*100),H53/H$8*100,0)</f>
        <v>0.15723061484161166</v>
      </c>
      <c r="J53" s="106">
        <f>[1]MercLab!F150</f>
        <v>0</v>
      </c>
      <c r="K53" s="72">
        <f>IF(ISNUMBER(J53/J$8*100),J53/J$8*100,0)</f>
        <v>0</v>
      </c>
      <c r="L53" s="106">
        <f>[1]MercLab!G150</f>
        <v>3245.6379398241452</v>
      </c>
      <c r="M53" s="72">
        <f>IF(ISNUMBER(L53/L$8*100),L53/L$8*100,0)</f>
        <v>0.22817453013086408</v>
      </c>
      <c r="N53" s="106">
        <f>[1]MercLab!H150</f>
        <v>1642.4001230433755</v>
      </c>
      <c r="O53" s="72">
        <f>IF(ISNUMBER(N53/N$8*100),N53/N$8*100,0)</f>
        <v>0.38765822011687823</v>
      </c>
    </row>
    <row r="54" spans="1:15">
      <c r="A54" s="195"/>
      <c r="B54" s="196"/>
      <c r="C54" s="197"/>
      <c r="D54" s="196"/>
      <c r="E54" s="197"/>
      <c r="F54" s="196"/>
      <c r="G54" s="197"/>
      <c r="H54" s="196"/>
      <c r="I54" s="197"/>
      <c r="J54" s="196"/>
      <c r="K54" s="197"/>
      <c r="L54" s="196"/>
      <c r="M54" s="197"/>
      <c r="N54" s="196"/>
      <c r="O54" s="197"/>
    </row>
    <row r="55" spans="1:15">
      <c r="A55" s="14" t="str">
        <f>'C01'!$A$46</f>
        <v>Fuente: Instituto Nacional de Estadística (INE). XL Encuesta Permanente de Hogares de Propósitos Múltiples, Septiembre 2010.</v>
      </c>
      <c r="B55" s="128"/>
      <c r="C55" s="127"/>
      <c r="D55" s="128"/>
      <c r="E55" s="127"/>
      <c r="F55" s="129"/>
      <c r="G55" s="127"/>
      <c r="H55" s="129"/>
      <c r="I55" s="127"/>
      <c r="J55" s="129"/>
      <c r="K55" s="127"/>
      <c r="L55" s="128"/>
      <c r="M55" s="127"/>
      <c r="N55" s="128"/>
      <c r="O55" s="127"/>
    </row>
    <row r="56" spans="1:15">
      <c r="A56" s="14" t="str">
        <f>'C02'!A46</f>
        <v>El salario mínimo en el área urbana es Lps. 5,500 y en la área rural es Lps. 4,055 (Promedio de salarios mínimos por rama)</v>
      </c>
      <c r="B56" s="130"/>
      <c r="C56" s="131"/>
      <c r="D56" s="130"/>
      <c r="E56" s="131"/>
      <c r="F56" s="132"/>
      <c r="G56" s="131"/>
      <c r="H56" s="130"/>
      <c r="I56" s="131"/>
      <c r="J56" s="132"/>
      <c r="K56" s="133"/>
      <c r="L56" s="130"/>
      <c r="M56" s="131"/>
      <c r="N56" s="132"/>
      <c r="O56" s="131"/>
    </row>
    <row r="57" spans="1:15">
      <c r="A57" s="14" t="s">
        <v>116</v>
      </c>
      <c r="B57" s="130"/>
      <c r="C57" s="131"/>
      <c r="D57" s="130"/>
      <c r="E57" s="131"/>
      <c r="F57" s="132"/>
      <c r="G57" s="30"/>
      <c r="H57" s="126"/>
      <c r="I57" s="131"/>
      <c r="J57" s="132"/>
      <c r="K57" s="133"/>
      <c r="L57" s="130"/>
      <c r="M57" s="131"/>
      <c r="N57" s="132"/>
      <c r="O57" s="131"/>
    </row>
    <row r="58" spans="1:15">
      <c r="A58" s="14" t="s">
        <v>117</v>
      </c>
      <c r="B58" s="130"/>
      <c r="C58" s="131"/>
      <c r="D58" s="130"/>
      <c r="E58" s="131"/>
      <c r="F58" s="132"/>
      <c r="G58" s="131"/>
      <c r="H58" s="80"/>
      <c r="I58" s="131"/>
      <c r="J58" s="132"/>
      <c r="K58" s="131"/>
      <c r="L58" s="130"/>
      <c r="M58" s="131"/>
      <c r="N58" s="132"/>
      <c r="O58" s="131"/>
    </row>
    <row r="59" spans="1:15">
      <c r="A59" s="14" t="s">
        <v>125</v>
      </c>
      <c r="B59" s="130"/>
      <c r="C59" s="131"/>
      <c r="D59" s="130"/>
      <c r="E59" s="131"/>
      <c r="F59" s="132"/>
      <c r="G59" s="131"/>
      <c r="H59" s="80"/>
      <c r="I59" s="131"/>
      <c r="J59" s="132"/>
      <c r="K59" s="131"/>
      <c r="L59" s="130"/>
      <c r="M59" s="131"/>
      <c r="N59" s="132"/>
      <c r="O59" s="131"/>
    </row>
    <row r="60" spans="1:15">
      <c r="A60" s="14"/>
      <c r="B60" s="130"/>
      <c r="C60" s="131"/>
      <c r="D60" s="130"/>
      <c r="E60" s="131"/>
      <c r="F60" s="132"/>
      <c r="G60" s="131"/>
      <c r="H60" s="80"/>
      <c r="I60" s="131"/>
      <c r="J60" s="132"/>
      <c r="K60" s="131"/>
      <c r="L60" s="130"/>
      <c r="M60" s="131"/>
      <c r="N60" s="132"/>
      <c r="O60" s="131"/>
    </row>
    <row r="61" spans="1:15">
      <c r="A61" s="239" t="s">
        <v>101</v>
      </c>
      <c r="B61" s="239"/>
      <c r="C61" s="239"/>
      <c r="D61" s="239"/>
      <c r="E61" s="239"/>
      <c r="F61" s="239"/>
      <c r="G61" s="239"/>
      <c r="H61" s="239"/>
      <c r="I61" s="239"/>
      <c r="J61" s="239"/>
      <c r="K61" s="239"/>
      <c r="L61" s="239"/>
      <c r="M61" s="239"/>
      <c r="N61" s="239"/>
      <c r="O61" s="239"/>
    </row>
    <row r="62" spans="1:15">
      <c r="A62" s="239" t="s">
        <v>109</v>
      </c>
      <c r="B62" s="239"/>
      <c r="C62" s="239"/>
      <c r="D62" s="239"/>
      <c r="E62" s="239"/>
      <c r="F62" s="239"/>
      <c r="G62" s="239"/>
      <c r="H62" s="239"/>
      <c r="I62" s="239"/>
      <c r="J62" s="239"/>
      <c r="K62" s="239"/>
      <c r="L62" s="239"/>
      <c r="M62" s="239"/>
      <c r="N62" s="239"/>
      <c r="O62" s="239"/>
    </row>
    <row r="63" spans="1:15">
      <c r="A63" s="239" t="s">
        <v>41</v>
      </c>
      <c r="B63" s="239"/>
      <c r="C63" s="239"/>
      <c r="D63" s="239"/>
      <c r="E63" s="239"/>
      <c r="F63" s="239"/>
      <c r="G63" s="239"/>
      <c r="H63" s="239"/>
      <c r="I63" s="239"/>
      <c r="J63" s="239"/>
      <c r="K63" s="239"/>
      <c r="L63" s="239"/>
      <c r="M63" s="239"/>
      <c r="N63" s="239"/>
      <c r="O63" s="239"/>
    </row>
    <row r="64" spans="1:15">
      <c r="A64" s="23" t="s">
        <v>21</v>
      </c>
      <c r="B64" s="238"/>
      <c r="C64" s="238"/>
      <c r="D64" s="238"/>
      <c r="E64" s="238"/>
      <c r="F64" s="238"/>
      <c r="G64" s="238"/>
      <c r="H64" s="238"/>
      <c r="I64" s="238"/>
      <c r="J64" s="238"/>
      <c r="K64" s="238"/>
      <c r="L64" s="82"/>
      <c r="M64" s="82"/>
      <c r="N64" s="82"/>
      <c r="O64" s="82"/>
    </row>
    <row r="65" spans="1:15" ht="11.25" customHeight="1">
      <c r="A65" s="241" t="s">
        <v>39</v>
      </c>
      <c r="B65" s="244" t="s">
        <v>7</v>
      </c>
      <c r="C65" s="244"/>
      <c r="D65" s="249" t="s">
        <v>8</v>
      </c>
      <c r="E65" s="249"/>
      <c r="F65" s="249"/>
      <c r="G65" s="249"/>
      <c r="H65" s="249"/>
      <c r="I65" s="249"/>
      <c r="J65" s="249"/>
      <c r="K65" s="249"/>
      <c r="L65" s="244" t="s">
        <v>1</v>
      </c>
      <c r="M65" s="244"/>
      <c r="N65" s="247" t="s">
        <v>2</v>
      </c>
      <c r="O65" s="247"/>
    </row>
    <row r="66" spans="1:15" ht="13.5">
      <c r="A66" s="242"/>
      <c r="B66" s="245"/>
      <c r="C66" s="245"/>
      <c r="D66" s="246" t="s">
        <v>5</v>
      </c>
      <c r="E66" s="246"/>
      <c r="F66" s="246" t="s">
        <v>141</v>
      </c>
      <c r="G66" s="246"/>
      <c r="H66" s="246" t="s">
        <v>12</v>
      </c>
      <c r="I66" s="246"/>
      <c r="J66" s="246" t="s">
        <v>142</v>
      </c>
      <c r="K66" s="246"/>
      <c r="L66" s="245"/>
      <c r="M66" s="245"/>
      <c r="N66" s="248"/>
      <c r="O66" s="248"/>
    </row>
    <row r="67" spans="1:15">
      <c r="A67" s="243"/>
      <c r="B67" s="193" t="s">
        <v>9</v>
      </c>
      <c r="C67" s="194" t="s">
        <v>113</v>
      </c>
      <c r="D67" s="193" t="s">
        <v>9</v>
      </c>
      <c r="E67" s="194" t="s">
        <v>113</v>
      </c>
      <c r="F67" s="193" t="s">
        <v>9</v>
      </c>
      <c r="G67" s="194" t="s">
        <v>113</v>
      </c>
      <c r="H67" s="193" t="s">
        <v>9</v>
      </c>
      <c r="I67" s="194" t="s">
        <v>113</v>
      </c>
      <c r="J67" s="193" t="s">
        <v>9</v>
      </c>
      <c r="K67" s="194" t="s">
        <v>113</v>
      </c>
      <c r="L67" s="193" t="s">
        <v>9</v>
      </c>
      <c r="M67" s="194" t="s">
        <v>113</v>
      </c>
      <c r="N67" s="193" t="s">
        <v>9</v>
      </c>
      <c r="O67" s="194" t="s">
        <v>113</v>
      </c>
    </row>
    <row r="68" spans="1:15">
      <c r="A68" s="134"/>
      <c r="B68" s="134"/>
      <c r="C68" s="135"/>
      <c r="D68" s="122"/>
      <c r="E68" s="124"/>
      <c r="F68" s="122"/>
      <c r="G68" s="124"/>
      <c r="H68" s="122"/>
      <c r="I68" s="124"/>
      <c r="J68" s="122"/>
      <c r="K68" s="124"/>
      <c r="L68" s="122"/>
      <c r="M68" s="124"/>
      <c r="N68" s="122"/>
      <c r="O68" s="124"/>
    </row>
    <row r="69" spans="1:15">
      <c r="A69" s="190" t="s">
        <v>132</v>
      </c>
      <c r="B69" s="22">
        <f t="shared" ref="B69:O69" si="15">B8</f>
        <v>3307702.5662911604</v>
      </c>
      <c r="C69" s="69">
        <f t="shared" si="15"/>
        <v>99.999999999982435</v>
      </c>
      <c r="D69" s="22">
        <f t="shared" si="15"/>
        <v>1461593.8016810338</v>
      </c>
      <c r="E69" s="69">
        <f t="shared" si="15"/>
        <v>44.18758254070832</v>
      </c>
      <c r="F69" s="22">
        <f t="shared" si="15"/>
        <v>191539.94180121503</v>
      </c>
      <c r="G69" s="69">
        <f t="shared" si="15"/>
        <v>5.7907244669820388</v>
      </c>
      <c r="H69" s="22">
        <f t="shared" si="15"/>
        <v>1174098.0563173471</v>
      </c>
      <c r="I69" s="69">
        <f t="shared" si="15"/>
        <v>35.495877660905656</v>
      </c>
      <c r="J69" s="22">
        <f t="shared" si="15"/>
        <v>95955.803562471541</v>
      </c>
      <c r="K69" s="69">
        <f t="shared" si="15"/>
        <v>2.90098041282062</v>
      </c>
      <c r="L69" s="22">
        <f t="shared" si="15"/>
        <v>1422436.5611546068</v>
      </c>
      <c r="M69" s="69">
        <f t="shared" si="15"/>
        <v>43.003762661451972</v>
      </c>
      <c r="N69" s="22">
        <f t="shared" si="15"/>
        <v>423672.20345493901</v>
      </c>
      <c r="O69" s="69">
        <f t="shared" si="15"/>
        <v>12.808654797822147</v>
      </c>
    </row>
    <row r="70" spans="1:15">
      <c r="A70" s="189"/>
      <c r="B70" s="22"/>
      <c r="C70" s="69"/>
      <c r="D70" s="22"/>
      <c r="E70" s="69"/>
      <c r="F70" s="22"/>
      <c r="G70" s="69"/>
      <c r="H70" s="22"/>
      <c r="I70" s="69"/>
      <c r="J70" s="22"/>
      <c r="K70" s="69"/>
      <c r="L70" s="22"/>
      <c r="M70" s="69"/>
      <c r="N70" s="22"/>
      <c r="O70" s="69"/>
    </row>
    <row r="71" spans="1:15">
      <c r="A71" s="191" t="s">
        <v>17</v>
      </c>
      <c r="B71" s="22"/>
      <c r="C71" s="69"/>
      <c r="D71" s="22"/>
      <c r="E71" s="69"/>
      <c r="F71" s="22"/>
      <c r="G71" s="69"/>
      <c r="H71" s="22"/>
      <c r="I71" s="69"/>
      <c r="J71" s="22"/>
      <c r="K71" s="69"/>
      <c r="L71" s="22"/>
      <c r="M71" s="69"/>
      <c r="N71" s="22"/>
      <c r="O71" s="69"/>
    </row>
    <row r="72" spans="1:15">
      <c r="A72" s="192" t="s">
        <v>73</v>
      </c>
      <c r="B72" s="106">
        <f>[1]MercLab!C153</f>
        <v>1191561.9767905404</v>
      </c>
      <c r="C72" s="72">
        <f t="shared" ref="C72:C81" si="16">IF(ISNUMBER(B72/B$69*100),B72/B$69*100,0)</f>
        <v>36.023855014467259</v>
      </c>
      <c r="D72" s="106">
        <f t="shared" ref="D72:D94" si="17">F72+H72+J72</f>
        <v>349791.66750618338</v>
      </c>
      <c r="E72" s="72">
        <f t="shared" ref="E72:E81" si="18">IF(ISNUMBER(D72/D$69*100),D72/D$69*100,0)</f>
        <v>23.932207916034869</v>
      </c>
      <c r="F72" s="106">
        <f>[1]MercLab!D153</f>
        <v>0</v>
      </c>
      <c r="G72" s="72">
        <f t="shared" ref="G72:G81" si="19">IF(ISNUMBER(F72/F$69*100),F72/F$69*100,0)</f>
        <v>0</v>
      </c>
      <c r="H72" s="106">
        <f>[1]MercLab!E153</f>
        <v>349791.66750618338</v>
      </c>
      <c r="I72" s="72">
        <f t="shared" ref="I72:I81" si="20">IF(ISNUMBER(H72/H$69*100),H72/H$69*100,0)</f>
        <v>29.792372589673903</v>
      </c>
      <c r="J72" s="106">
        <f>[1]MercLab!F153</f>
        <v>0</v>
      </c>
      <c r="K72" s="72">
        <f t="shared" ref="K72:K81" si="21">IF(ISNUMBER(J72/J$69*100),J72/J$69*100,0)</f>
        <v>0</v>
      </c>
      <c r="L72" s="106">
        <f>[1]MercLab!G153</f>
        <v>607360.68306617509</v>
      </c>
      <c r="M72" s="72">
        <f t="shared" ref="M72:M81" si="22">IF(ISNUMBER(L72/L$69*100),L72/L$69*100,0)</f>
        <v>42.698613045574</v>
      </c>
      <c r="N72" s="106">
        <f>[1]MercLab!H153</f>
        <v>234409.62621817383</v>
      </c>
      <c r="O72" s="72">
        <f t="shared" ref="O72:O81" si="23">IF(ISNUMBER(N72/N$69*100),N72/N$69*100,0)</f>
        <v>55.328063608285596</v>
      </c>
    </row>
    <row r="73" spans="1:15">
      <c r="A73" s="192" t="s">
        <v>91</v>
      </c>
      <c r="B73" s="106">
        <f>[1]MercLab!C154</f>
        <v>8492.1965330638322</v>
      </c>
      <c r="C73" s="72">
        <f t="shared" si="16"/>
        <v>0.25674002915521837</v>
      </c>
      <c r="D73" s="106">
        <f t="shared" si="17"/>
        <v>4907.6889922940081</v>
      </c>
      <c r="E73" s="72">
        <f t="shared" si="18"/>
        <v>0.33577653289508286</v>
      </c>
      <c r="F73" s="106">
        <f>[1]MercLab!D154</f>
        <v>0</v>
      </c>
      <c r="G73" s="72">
        <f t="shared" si="19"/>
        <v>0</v>
      </c>
      <c r="H73" s="106">
        <f>[1]MercLab!E154</f>
        <v>4907.6889922940081</v>
      </c>
      <c r="I73" s="72">
        <f t="shared" si="20"/>
        <v>0.41799651791327969</v>
      </c>
      <c r="J73" s="106">
        <f>[1]MercLab!F154</f>
        <v>0</v>
      </c>
      <c r="K73" s="72">
        <f t="shared" si="21"/>
        <v>0</v>
      </c>
      <c r="L73" s="106">
        <f>[1]MercLab!G154</f>
        <v>3141.3393864564214</v>
      </c>
      <c r="M73" s="72">
        <f t="shared" si="22"/>
        <v>0.22084214313969566</v>
      </c>
      <c r="N73" s="106">
        <f>[1]MercLab!H154</f>
        <v>443.16815431340206</v>
      </c>
      <c r="O73" s="72">
        <f t="shared" si="23"/>
        <v>0.10460165918355713</v>
      </c>
    </row>
    <row r="74" spans="1:15">
      <c r="A74" s="192" t="s">
        <v>74</v>
      </c>
      <c r="B74" s="106">
        <f>[1]MercLab!C155</f>
        <v>457801.3266244118</v>
      </c>
      <c r="C74" s="72">
        <f t="shared" si="16"/>
        <v>13.840462298208763</v>
      </c>
      <c r="D74" s="106">
        <f t="shared" si="17"/>
        <v>229766.46563114732</v>
      </c>
      <c r="E74" s="72">
        <f t="shared" si="18"/>
        <v>15.720268200842415</v>
      </c>
      <c r="F74" s="106">
        <f>[1]MercLab!D155</f>
        <v>0</v>
      </c>
      <c r="G74" s="72">
        <f t="shared" si="19"/>
        <v>0</v>
      </c>
      <c r="H74" s="106">
        <f>[1]MercLab!E155</f>
        <v>229766.46563114732</v>
      </c>
      <c r="I74" s="72">
        <f t="shared" si="20"/>
        <v>19.569614683787854</v>
      </c>
      <c r="J74" s="106">
        <f>[1]MercLab!F155</f>
        <v>0</v>
      </c>
      <c r="K74" s="72">
        <f t="shared" si="21"/>
        <v>0</v>
      </c>
      <c r="L74" s="106">
        <f>[1]MercLab!G155</f>
        <v>180002.38601265184</v>
      </c>
      <c r="M74" s="72">
        <f t="shared" si="22"/>
        <v>12.654510642396735</v>
      </c>
      <c r="N74" s="106">
        <f>[1]MercLab!H155</f>
        <v>48032.474980631989</v>
      </c>
      <c r="O74" s="72">
        <f t="shared" si="23"/>
        <v>11.337178740766889</v>
      </c>
    </row>
    <row r="75" spans="1:15">
      <c r="A75" s="192" t="s">
        <v>75</v>
      </c>
      <c r="B75" s="106">
        <f>[1]MercLab!C156</f>
        <v>11025.832683165689</v>
      </c>
      <c r="C75" s="72">
        <f t="shared" si="16"/>
        <v>0.33333809380353879</v>
      </c>
      <c r="D75" s="106">
        <f t="shared" si="17"/>
        <v>11025.832683165696</v>
      </c>
      <c r="E75" s="72">
        <f t="shared" si="18"/>
        <v>0.75437051460429516</v>
      </c>
      <c r="F75" s="106">
        <f>[1]MercLab!D156</f>
        <v>5468.3417203077552</v>
      </c>
      <c r="G75" s="72">
        <f t="shared" si="19"/>
        <v>2.8549354609196538</v>
      </c>
      <c r="H75" s="106">
        <f>[1]MercLab!E156</f>
        <v>5557.4909628579408</v>
      </c>
      <c r="I75" s="72">
        <f t="shared" si="20"/>
        <v>0.47334129657700463</v>
      </c>
      <c r="J75" s="106">
        <f>[1]MercLab!F156</f>
        <v>0</v>
      </c>
      <c r="K75" s="72">
        <f t="shared" si="21"/>
        <v>0</v>
      </c>
      <c r="L75" s="106">
        <f>[1]MercLab!G156</f>
        <v>0</v>
      </c>
      <c r="M75" s="72">
        <f t="shared" si="22"/>
        <v>0</v>
      </c>
      <c r="N75" s="106">
        <f>[1]MercLab!H156</f>
        <v>0</v>
      </c>
      <c r="O75" s="72">
        <f t="shared" si="23"/>
        <v>0</v>
      </c>
    </row>
    <row r="76" spans="1:15">
      <c r="A76" s="192" t="s">
        <v>92</v>
      </c>
      <c r="B76" s="106">
        <f>[1]MercLab!C157</f>
        <v>168816.9401885354</v>
      </c>
      <c r="C76" s="72">
        <f t="shared" si="16"/>
        <v>5.1037521302232856</v>
      </c>
      <c r="D76" s="106">
        <f t="shared" si="17"/>
        <v>112699.15128540224</v>
      </c>
      <c r="E76" s="72">
        <f t="shared" si="18"/>
        <v>7.7107026012140114</v>
      </c>
      <c r="F76" s="106">
        <f>[1]MercLab!D157</f>
        <v>789.81697023879883</v>
      </c>
      <c r="G76" s="72">
        <f t="shared" si="19"/>
        <v>0.41235105472595929</v>
      </c>
      <c r="H76" s="106">
        <f>[1]MercLab!E157</f>
        <v>111909.33431516345</v>
      </c>
      <c r="I76" s="72">
        <f t="shared" si="20"/>
        <v>9.5315151671552947</v>
      </c>
      <c r="J76" s="106">
        <f>[1]MercLab!F157</f>
        <v>0</v>
      </c>
      <c r="K76" s="72">
        <f t="shared" si="21"/>
        <v>0</v>
      </c>
      <c r="L76" s="106">
        <f>[1]MercLab!G157</f>
        <v>53407.168268998306</v>
      </c>
      <c r="M76" s="72">
        <f t="shared" si="22"/>
        <v>3.7546256703108885</v>
      </c>
      <c r="N76" s="106">
        <f>[1]MercLab!H157</f>
        <v>2710.620634134943</v>
      </c>
      <c r="O76" s="72">
        <f t="shared" si="23"/>
        <v>0.63979194576149234</v>
      </c>
    </row>
    <row r="77" spans="1:15">
      <c r="A77" s="192" t="s">
        <v>110</v>
      </c>
      <c r="B77" s="106">
        <f>[1]MercLab!C158</f>
        <v>743457.06920857157</v>
      </c>
      <c r="C77" s="72">
        <f t="shared" si="16"/>
        <v>22.47653935952864</v>
      </c>
      <c r="D77" s="106">
        <f t="shared" si="17"/>
        <v>228636.12632397562</v>
      </c>
      <c r="E77" s="72">
        <f t="shared" si="18"/>
        <v>15.642932123891923</v>
      </c>
      <c r="F77" s="106">
        <f>[1]MercLab!D158</f>
        <v>0</v>
      </c>
      <c r="G77" s="72">
        <f t="shared" si="19"/>
        <v>0</v>
      </c>
      <c r="H77" s="106">
        <f>[1]MercLab!E158</f>
        <v>228636.12632397562</v>
      </c>
      <c r="I77" s="72">
        <f t="shared" si="20"/>
        <v>19.473341693547404</v>
      </c>
      <c r="J77" s="106">
        <f>[1]MercLab!F158</f>
        <v>0</v>
      </c>
      <c r="K77" s="72">
        <f t="shared" si="21"/>
        <v>0</v>
      </c>
      <c r="L77" s="106">
        <f>[1]MercLab!G158</f>
        <v>390639.58085576002</v>
      </c>
      <c r="M77" s="72">
        <f t="shared" si="22"/>
        <v>27.462706705083122</v>
      </c>
      <c r="N77" s="106">
        <f>[1]MercLab!H158</f>
        <v>124181.3620288316</v>
      </c>
      <c r="O77" s="72">
        <f t="shared" si="23"/>
        <v>29.310717346137931</v>
      </c>
    </row>
    <row r="78" spans="1:15">
      <c r="A78" s="192" t="s">
        <v>77</v>
      </c>
      <c r="B78" s="106">
        <f>[1]MercLab!C159</f>
        <v>117615.55858302192</v>
      </c>
      <c r="C78" s="72">
        <f t="shared" si="16"/>
        <v>3.555808184860501</v>
      </c>
      <c r="D78" s="106">
        <f t="shared" si="17"/>
        <v>55247.280666971521</v>
      </c>
      <c r="E78" s="72">
        <f t="shared" si="18"/>
        <v>3.7799339736819872</v>
      </c>
      <c r="F78" s="106">
        <f>[1]MercLab!D159</f>
        <v>3571.051526934014</v>
      </c>
      <c r="G78" s="72">
        <f t="shared" si="19"/>
        <v>1.8643900031253748</v>
      </c>
      <c r="H78" s="106">
        <f>[1]MercLab!E159</f>
        <v>51676.229140037511</v>
      </c>
      <c r="I78" s="72">
        <f t="shared" si="20"/>
        <v>4.4013554798075516</v>
      </c>
      <c r="J78" s="106">
        <f>[1]MercLab!F159</f>
        <v>0</v>
      </c>
      <c r="K78" s="72">
        <f t="shared" si="21"/>
        <v>0</v>
      </c>
      <c r="L78" s="106">
        <f>[1]MercLab!G159</f>
        <v>60033.874436228703</v>
      </c>
      <c r="M78" s="72">
        <f t="shared" si="22"/>
        <v>4.2204957377852113</v>
      </c>
      <c r="N78" s="106">
        <f>[1]MercLab!H159</f>
        <v>2334.4034798215471</v>
      </c>
      <c r="O78" s="72">
        <f t="shared" si="23"/>
        <v>0.55099283379581687</v>
      </c>
    </row>
    <row r="79" spans="1:15">
      <c r="A79" s="192" t="s">
        <v>76</v>
      </c>
      <c r="B79" s="106">
        <f>[1]MercLab!C160</f>
        <v>101772.11118585677</v>
      </c>
      <c r="C79" s="72">
        <f t="shared" si="16"/>
        <v>3.0768217258413038</v>
      </c>
      <c r="D79" s="106">
        <f t="shared" si="17"/>
        <v>78294.391229993285</v>
      </c>
      <c r="E79" s="72">
        <f t="shared" si="18"/>
        <v>5.3567818322672123</v>
      </c>
      <c r="F79" s="106">
        <f>[1]MercLab!D160</f>
        <v>3135.6391758095392</v>
      </c>
      <c r="G79" s="72">
        <f t="shared" si="19"/>
        <v>1.6370680424784636</v>
      </c>
      <c r="H79" s="106">
        <f>[1]MercLab!E160</f>
        <v>75158.752054183744</v>
      </c>
      <c r="I79" s="72">
        <f t="shared" si="20"/>
        <v>6.401403328264184</v>
      </c>
      <c r="J79" s="106">
        <f>[1]MercLab!F160</f>
        <v>0</v>
      </c>
      <c r="K79" s="72">
        <f t="shared" si="21"/>
        <v>0</v>
      </c>
      <c r="L79" s="106">
        <f>[1]MercLab!G160</f>
        <v>22535.160840017572</v>
      </c>
      <c r="M79" s="72">
        <f t="shared" si="22"/>
        <v>1.584264736680105</v>
      </c>
      <c r="N79" s="106">
        <f>[1]MercLab!H160</f>
        <v>942.55911584610055</v>
      </c>
      <c r="O79" s="72">
        <f t="shared" si="23"/>
        <v>0.2224736737883134</v>
      </c>
    </row>
    <row r="80" spans="1:15">
      <c r="A80" s="192" t="s">
        <v>78</v>
      </c>
      <c r="B80" s="106">
        <f>[1]MercLab!C161</f>
        <v>499747.73563574866</v>
      </c>
      <c r="C80" s="72">
        <f t="shared" si="16"/>
        <v>15.108605614322288</v>
      </c>
      <c r="D80" s="106">
        <f t="shared" si="17"/>
        <v>388701.41656722873</v>
      </c>
      <c r="E80" s="72">
        <f t="shared" si="18"/>
        <v>26.594353104136641</v>
      </c>
      <c r="F80" s="106">
        <f>[1]MercLab!D161</f>
        <v>177897.35320603393</v>
      </c>
      <c r="G80" s="72">
        <f t="shared" si="19"/>
        <v>92.877418429342683</v>
      </c>
      <c r="H80" s="106">
        <f>[1]MercLab!E161</f>
        <v>114848.25979872329</v>
      </c>
      <c r="I80" s="72">
        <f t="shared" si="20"/>
        <v>9.7818286284327964</v>
      </c>
      <c r="J80" s="106">
        <f>[1]MercLab!F161</f>
        <v>95955.803562471541</v>
      </c>
      <c r="K80" s="72">
        <f t="shared" si="21"/>
        <v>100</v>
      </c>
      <c r="L80" s="106">
        <f>[1]MercLab!G161</f>
        <v>102070.73034836695</v>
      </c>
      <c r="M80" s="72">
        <f t="shared" si="22"/>
        <v>7.1757667888904004</v>
      </c>
      <c r="N80" s="106">
        <f>[1]MercLab!H161</f>
        <v>8975.5887201583919</v>
      </c>
      <c r="O80" s="72">
        <f t="shared" si="23"/>
        <v>2.1185219721673381</v>
      </c>
    </row>
    <row r="81" spans="1:15">
      <c r="A81" s="192" t="s">
        <v>111</v>
      </c>
      <c r="B81" s="106">
        <f>[1]MercLab!C162</f>
        <v>7411.818857550059</v>
      </c>
      <c r="C81" s="72">
        <f t="shared" si="16"/>
        <v>0.22407754956821091</v>
      </c>
      <c r="D81" s="106">
        <f t="shared" si="17"/>
        <v>2523.7807946825351</v>
      </c>
      <c r="E81" s="72">
        <f t="shared" si="18"/>
        <v>0.17267320043228429</v>
      </c>
      <c r="F81" s="106">
        <f>[1]MercLab!D162</f>
        <v>677.73920189135788</v>
      </c>
      <c r="G81" s="72">
        <f t="shared" si="19"/>
        <v>0.35383700940806001</v>
      </c>
      <c r="H81" s="106">
        <f>[1]MercLab!E162</f>
        <v>1846.041592791177</v>
      </c>
      <c r="I81" s="72">
        <f t="shared" si="20"/>
        <v>0.15723061484161166</v>
      </c>
      <c r="J81" s="106">
        <f>[1]MercLab!F162</f>
        <v>0</v>
      </c>
      <c r="K81" s="72">
        <f t="shared" si="21"/>
        <v>0</v>
      </c>
      <c r="L81" s="106">
        <f>[1]MercLab!G162</f>
        <v>3245.6379398241452</v>
      </c>
      <c r="M81" s="72">
        <f t="shared" si="22"/>
        <v>0.22817453013086408</v>
      </c>
      <c r="N81" s="106">
        <f>[1]MercLab!H162</f>
        <v>1642.4001230433755</v>
      </c>
      <c r="O81" s="72">
        <f t="shared" si="23"/>
        <v>0.38765822011687823</v>
      </c>
    </row>
    <row r="82" spans="1:15">
      <c r="A82"/>
      <c r="B82" s="107"/>
      <c r="C82" s="108"/>
      <c r="D82" s="107">
        <f t="shared" si="17"/>
        <v>0</v>
      </c>
      <c r="E82" s="108"/>
      <c r="F82" s="107"/>
      <c r="G82" s="108"/>
      <c r="H82" s="107"/>
      <c r="I82" s="108"/>
      <c r="J82" s="107"/>
      <c r="K82" s="108"/>
      <c r="L82" s="107"/>
      <c r="M82" s="108"/>
      <c r="N82" s="107"/>
      <c r="O82" s="108"/>
    </row>
    <row r="83" spans="1:15">
      <c r="A83" s="191" t="s">
        <v>19</v>
      </c>
      <c r="B83" s="105"/>
      <c r="C83" s="69"/>
      <c r="D83" s="105"/>
      <c r="E83" s="69"/>
      <c r="F83" s="105"/>
      <c r="G83" s="69"/>
      <c r="H83" s="105"/>
      <c r="I83" s="69"/>
      <c r="J83" s="105"/>
      <c r="K83" s="69"/>
      <c r="L83" s="105"/>
      <c r="M83" s="69"/>
      <c r="N83" s="105"/>
      <c r="O83" s="69"/>
    </row>
    <row r="84" spans="1:15">
      <c r="A84" s="192" t="s">
        <v>93</v>
      </c>
      <c r="B84" s="107">
        <f>[1]MercLab!C165</f>
        <v>255908.17163079424</v>
      </c>
      <c r="C84" s="72">
        <f t="shared" ref="C84:C94" si="24">IF(ISNUMBER(B84/B$69*100),B84/B$69*100,0)</f>
        <v>7.7367346822159204</v>
      </c>
      <c r="D84" s="107">
        <f t="shared" si="17"/>
        <v>218976.40747966818</v>
      </c>
      <c r="E84" s="72">
        <f t="shared" ref="E84:E94" si="25">IF(ISNUMBER(D84/D$69*100),D84/D$69*100,0)</f>
        <v>14.982029017078153</v>
      </c>
      <c r="F84" s="107">
        <f>[1]MercLab!D165</f>
        <v>110348.56436810832</v>
      </c>
      <c r="G84" s="72">
        <f t="shared" ref="G84:G94" si="26">IF(ISNUMBER(F84/F$69*100),F84/F$69*100,0)</f>
        <v>57.611255036628769</v>
      </c>
      <c r="H84" s="107">
        <f>[1]MercLab!E165</f>
        <v>107911.7808761773</v>
      </c>
      <c r="I84" s="72">
        <f t="shared" ref="I84:I94" si="27">IF(ISNUMBER(H84/H$69*100),H84/H$69*100,0)</f>
        <v>9.1910364978076249</v>
      </c>
      <c r="J84" s="106">
        <f>[1]MercLab!F165</f>
        <v>716.06223538254619</v>
      </c>
      <c r="K84" s="72">
        <f t="shared" ref="K84:K94" si="28">IF(ISNUMBER(J84/J$69*100),J84/J$69*100,0)</f>
        <v>0.7462417162880175</v>
      </c>
      <c r="L84" s="107">
        <f>[1]MercLab!G165</f>
        <v>33055.19505662188</v>
      </c>
      <c r="M84" s="72">
        <f t="shared" ref="M84:M94" si="29">IF(ISNUMBER(L84/L$69*100),L84/L$69*100,0)</f>
        <v>2.3238431828404797</v>
      </c>
      <c r="N84" s="107">
        <f>[1]MercLab!H165</f>
        <v>3876.5690945064734</v>
      </c>
      <c r="O84" s="72">
        <f t="shared" ref="O84:O94" si="30">IF(ISNUMBER(N84/N$69*100),N84/N$69*100,0)</f>
        <v>0.91499254916750239</v>
      </c>
    </row>
    <row r="85" spans="1:15">
      <c r="A85" s="192" t="s">
        <v>80</v>
      </c>
      <c r="B85" s="71">
        <f>[1]MercLab!C166</f>
        <v>100970.56168609251</v>
      </c>
      <c r="C85" s="72">
        <f t="shared" si="24"/>
        <v>3.0525889091445166</v>
      </c>
      <c r="D85" s="71">
        <f t="shared" si="17"/>
        <v>53228.950415440195</v>
      </c>
      <c r="E85" s="72">
        <f t="shared" si="25"/>
        <v>3.6418429220361759</v>
      </c>
      <c r="F85" s="71">
        <f>[1]MercLab!D166</f>
        <v>18555.327440536876</v>
      </c>
      <c r="G85" s="72">
        <f t="shared" si="26"/>
        <v>9.6874454831953845</v>
      </c>
      <c r="H85" s="71">
        <f>[1]MercLab!E166</f>
        <v>34673.622974903323</v>
      </c>
      <c r="I85" s="72">
        <f t="shared" si="27"/>
        <v>2.9532135572781653</v>
      </c>
      <c r="J85" s="106">
        <f>[1]MercLab!F166</f>
        <v>0</v>
      </c>
      <c r="K85" s="72">
        <f t="shared" si="28"/>
        <v>0</v>
      </c>
      <c r="L85" s="71">
        <f>[1]MercLab!G166</f>
        <v>46659.33148063405</v>
      </c>
      <c r="M85" s="72">
        <f t="shared" si="29"/>
        <v>3.2802398894162406</v>
      </c>
      <c r="N85" s="71">
        <f>[1]MercLab!H166</f>
        <v>1082.279790018004</v>
      </c>
      <c r="O85" s="72">
        <f t="shared" si="30"/>
        <v>0.2554521588134146</v>
      </c>
    </row>
    <row r="86" spans="1:15">
      <c r="A86" s="192" t="s">
        <v>81</v>
      </c>
      <c r="B86" s="106">
        <f>[1]MercLab!C167</f>
        <v>80134.603905605152</v>
      </c>
      <c r="C86" s="72">
        <f t="shared" si="24"/>
        <v>2.4226665578174393</v>
      </c>
      <c r="D86" s="106">
        <f t="shared" si="17"/>
        <v>75358.448957066939</v>
      </c>
      <c r="E86" s="72">
        <f t="shared" si="25"/>
        <v>5.1559091773921288</v>
      </c>
      <c r="F86" s="106">
        <f>[1]MercLab!D167</f>
        <v>15790.373393904873</v>
      </c>
      <c r="G86" s="72">
        <f t="shared" si="26"/>
        <v>8.243906333798785</v>
      </c>
      <c r="H86" s="106">
        <f>[1]MercLab!E167</f>
        <v>59568.07556316207</v>
      </c>
      <c r="I86" s="72">
        <f t="shared" si="27"/>
        <v>5.0735179436376994</v>
      </c>
      <c r="J86" s="106">
        <f>[1]MercLab!F167</f>
        <v>0</v>
      </c>
      <c r="K86" s="72">
        <f t="shared" si="28"/>
        <v>0</v>
      </c>
      <c r="L86" s="106">
        <f>[1]MercLab!G167</f>
        <v>3166.0460735474876</v>
      </c>
      <c r="M86" s="72">
        <f t="shared" si="29"/>
        <v>0.22257907030859603</v>
      </c>
      <c r="N86" s="106">
        <f>[1]MercLab!H167</f>
        <v>1610.1088749904202</v>
      </c>
      <c r="O86" s="72">
        <f t="shared" si="30"/>
        <v>0.38003646731137708</v>
      </c>
    </row>
    <row r="87" spans="1:15">
      <c r="A87" s="192" t="s">
        <v>82</v>
      </c>
      <c r="B87" s="106">
        <f>[1]MercLab!C168</f>
        <v>528573.81242367893</v>
      </c>
      <c r="C87" s="72">
        <f t="shared" si="24"/>
        <v>15.980088953897532</v>
      </c>
      <c r="D87" s="106">
        <f t="shared" si="17"/>
        <v>111217.13780592472</v>
      </c>
      <c r="E87" s="72">
        <f t="shared" si="25"/>
        <v>7.6093055182643576</v>
      </c>
      <c r="F87" s="106">
        <f>[1]MercLab!D168</f>
        <v>450.93495487187738</v>
      </c>
      <c r="G87" s="72">
        <f t="shared" si="26"/>
        <v>0.23542606864727411</v>
      </c>
      <c r="H87" s="106">
        <f>[1]MercLab!E168</f>
        <v>110766.20285105285</v>
      </c>
      <c r="I87" s="72">
        <f t="shared" si="27"/>
        <v>9.4341526463709471</v>
      </c>
      <c r="J87" s="106">
        <f>[1]MercLab!F168</f>
        <v>0</v>
      </c>
      <c r="K87" s="72">
        <f t="shared" si="28"/>
        <v>0</v>
      </c>
      <c r="L87" s="106">
        <f>[1]MercLab!G168</f>
        <v>298298.04620653199</v>
      </c>
      <c r="M87" s="72">
        <f t="shared" si="29"/>
        <v>20.970920908022801</v>
      </c>
      <c r="N87" s="106">
        <f>[1]MercLab!H168</f>
        <v>119058.62841123244</v>
      </c>
      <c r="O87" s="72">
        <f t="shared" si="30"/>
        <v>28.101590673246825</v>
      </c>
    </row>
    <row r="88" spans="1:15">
      <c r="A88" s="192" t="s">
        <v>83</v>
      </c>
      <c r="B88" s="106">
        <f>[1]MercLab!C169</f>
        <v>1148206.818594913</v>
      </c>
      <c r="C88" s="72">
        <f t="shared" si="24"/>
        <v>34.71312173882572</v>
      </c>
      <c r="D88" s="106">
        <f t="shared" si="17"/>
        <v>318318.27510581556</v>
      </c>
      <c r="E88" s="72">
        <f t="shared" si="25"/>
        <v>21.778846813643145</v>
      </c>
      <c r="F88" s="106">
        <f>[1]MercLab!D169</f>
        <v>328.48002460867508</v>
      </c>
      <c r="G88" s="72">
        <f t="shared" si="26"/>
        <v>0.17149426982158109</v>
      </c>
      <c r="H88" s="106">
        <f>[1]MercLab!E169</f>
        <v>317989.79508120689</v>
      </c>
      <c r="I88" s="72">
        <f t="shared" si="27"/>
        <v>27.083751086225917</v>
      </c>
      <c r="J88" s="106">
        <f>[1]MercLab!F169</f>
        <v>0</v>
      </c>
      <c r="K88" s="72">
        <f t="shared" si="28"/>
        <v>0</v>
      </c>
      <c r="L88" s="106">
        <f>[1]MercLab!G169</f>
        <v>598669.25063557609</v>
      </c>
      <c r="M88" s="72">
        <f t="shared" si="29"/>
        <v>42.087588788468004</v>
      </c>
      <c r="N88" s="106">
        <f>[1]MercLab!H169</f>
        <v>231219.2928535309</v>
      </c>
      <c r="O88" s="72">
        <f t="shared" si="30"/>
        <v>54.575044330970123</v>
      </c>
    </row>
    <row r="89" spans="1:15">
      <c r="A89" s="192" t="s">
        <v>84</v>
      </c>
      <c r="B89" s="106">
        <f>[1]MercLab!C170</f>
        <v>84380.072879723331</v>
      </c>
      <c r="C89" s="72">
        <f t="shared" si="24"/>
        <v>2.5510175473345682</v>
      </c>
      <c r="D89" s="106">
        <f t="shared" si="17"/>
        <v>35544.113608462321</v>
      </c>
      <c r="E89" s="72">
        <f t="shared" si="25"/>
        <v>2.4318735867367325</v>
      </c>
      <c r="F89" s="106">
        <f>[1]MercLab!D170</f>
        <v>4751.6668252866075</v>
      </c>
      <c r="G89" s="72">
        <f t="shared" si="26"/>
        <v>2.4807707366947032</v>
      </c>
      <c r="H89" s="106">
        <f>[1]MercLab!E170</f>
        <v>29988.060766370658</v>
      </c>
      <c r="I89" s="72">
        <f t="shared" si="27"/>
        <v>2.554135968884117</v>
      </c>
      <c r="J89" s="106">
        <f>[1]MercLab!F170</f>
        <v>804.3860168050519</v>
      </c>
      <c r="K89" s="72">
        <f t="shared" si="28"/>
        <v>0.83828803151167441</v>
      </c>
      <c r="L89" s="106">
        <f>[1]MercLab!G170</f>
        <v>48135.871807823482</v>
      </c>
      <c r="M89" s="72">
        <f t="shared" si="29"/>
        <v>3.3840434872365126</v>
      </c>
      <c r="N89" s="106">
        <f>[1]MercLab!H170</f>
        <v>700.08746343732878</v>
      </c>
      <c r="O89" s="72">
        <f t="shared" si="30"/>
        <v>0.16524271777291352</v>
      </c>
    </row>
    <row r="90" spans="1:15">
      <c r="A90" s="192" t="s">
        <v>95</v>
      </c>
      <c r="B90" s="106">
        <f>[1]MercLab!C171</f>
        <v>421498.39162254235</v>
      </c>
      <c r="C90" s="72">
        <f t="shared" si="24"/>
        <v>12.742935109040271</v>
      </c>
      <c r="D90" s="106">
        <f t="shared" si="17"/>
        <v>269095.73753761407</v>
      </c>
      <c r="E90" s="72">
        <f t="shared" si="25"/>
        <v>18.41111649680759</v>
      </c>
      <c r="F90" s="106">
        <f>[1]MercLab!D171</f>
        <v>7594.8048081886227</v>
      </c>
      <c r="G90" s="72">
        <f t="shared" si="26"/>
        <v>3.9651284931843103</v>
      </c>
      <c r="H90" s="106">
        <f>[1]MercLab!E171</f>
        <v>261500.93272942546</v>
      </c>
      <c r="I90" s="72">
        <f t="shared" si="27"/>
        <v>22.272495156805228</v>
      </c>
      <c r="J90" s="106">
        <f>[1]MercLab!F171</f>
        <v>0</v>
      </c>
      <c r="K90" s="72">
        <f t="shared" si="28"/>
        <v>0</v>
      </c>
      <c r="L90" s="106">
        <f>[1]MercLab!G171</f>
        <v>138803.52914231818</v>
      </c>
      <c r="M90" s="72">
        <f t="shared" si="29"/>
        <v>9.7581525203239909</v>
      </c>
      <c r="N90" s="106">
        <f>[1]MercLab!H171</f>
        <v>13599.124942628623</v>
      </c>
      <c r="O90" s="72">
        <f t="shared" si="30"/>
        <v>3.2098223182288619</v>
      </c>
    </row>
    <row r="91" spans="1:15">
      <c r="A91" s="192" t="s">
        <v>85</v>
      </c>
      <c r="B91" s="106">
        <f>[1]MercLab!C172</f>
        <v>181334.26734864706</v>
      </c>
      <c r="C91" s="72">
        <f t="shared" si="24"/>
        <v>5.4821817776672823</v>
      </c>
      <c r="D91" s="106">
        <f t="shared" si="17"/>
        <v>43474.589910839139</v>
      </c>
      <c r="E91" s="72">
        <f t="shared" si="25"/>
        <v>2.9744645783826797</v>
      </c>
      <c r="F91" s="106">
        <f>[1]MercLab!D172</f>
        <v>296.06920096529109</v>
      </c>
      <c r="G91" s="72">
        <f t="shared" si="26"/>
        <v>0.15457308704445527</v>
      </c>
      <c r="H91" s="106">
        <f>[1]MercLab!E172</f>
        <v>43178.520709873846</v>
      </c>
      <c r="I91" s="72">
        <f t="shared" si="27"/>
        <v>3.677590681421171</v>
      </c>
      <c r="J91" s="106">
        <f>[1]MercLab!F172</f>
        <v>0</v>
      </c>
      <c r="K91" s="72">
        <f t="shared" si="28"/>
        <v>0</v>
      </c>
      <c r="L91" s="106">
        <f>[1]MercLab!G172</f>
        <v>98185.664262190578</v>
      </c>
      <c r="M91" s="72">
        <f t="shared" si="29"/>
        <v>6.9026392419562281</v>
      </c>
      <c r="N91" s="106">
        <f>[1]MercLab!H172</f>
        <v>39674.013175617038</v>
      </c>
      <c r="O91" s="72">
        <f t="shared" si="30"/>
        <v>9.3643181809157063</v>
      </c>
    </row>
    <row r="92" spans="1:15">
      <c r="A92" s="192" t="s">
        <v>86</v>
      </c>
      <c r="B92" s="106">
        <f>[1]MercLab!C173</f>
        <v>70834.471234062556</v>
      </c>
      <c r="C92" s="72">
        <f t="shared" si="24"/>
        <v>2.1415006281380182</v>
      </c>
      <c r="D92" s="106">
        <f t="shared" si="17"/>
        <v>48964.707852231193</v>
      </c>
      <c r="E92" s="72">
        <f t="shared" si="25"/>
        <v>3.3500900042073964</v>
      </c>
      <c r="F92" s="106">
        <f>[1]MercLab!D173</f>
        <v>3532.1161209913234</v>
      </c>
      <c r="G92" s="72">
        <f t="shared" si="26"/>
        <v>1.8440624382443649</v>
      </c>
      <c r="H92" s="106">
        <f>[1]MercLab!E173</f>
        <v>45158.858377399301</v>
      </c>
      <c r="I92" s="72">
        <f t="shared" si="27"/>
        <v>3.8462595295527264</v>
      </c>
      <c r="J92" s="106">
        <f>[1]MercLab!F173</f>
        <v>273.73335384056259</v>
      </c>
      <c r="K92" s="72">
        <f t="shared" si="28"/>
        <v>0.28527024283877717</v>
      </c>
      <c r="L92" s="106">
        <f>[1]MercLab!G173</f>
        <v>18964.688361884098</v>
      </c>
      <c r="M92" s="72">
        <f t="shared" si="29"/>
        <v>1.3332537196942029</v>
      </c>
      <c r="N92" s="106">
        <f>[1]MercLab!H173</f>
        <v>2905.0750199471213</v>
      </c>
      <c r="O92" s="72">
        <f t="shared" si="30"/>
        <v>0.68568931269433631</v>
      </c>
    </row>
    <row r="93" spans="1:15">
      <c r="A93" s="192" t="s">
        <v>94</v>
      </c>
      <c r="B93" s="106">
        <f>[1]MercLab!C174</f>
        <v>397736.74494327151</v>
      </c>
      <c r="C93" s="72">
        <f t="shared" si="24"/>
        <v>12.024561972307058</v>
      </c>
      <c r="D93" s="106">
        <f t="shared" si="17"/>
        <v>264020.97158552869</v>
      </c>
      <c r="E93" s="72">
        <f t="shared" si="25"/>
        <v>18.063908815285636</v>
      </c>
      <c r="F93" s="106">
        <f>[1]MercLab!D174</f>
        <v>27171.413473534805</v>
      </c>
      <c r="G93" s="72">
        <f t="shared" si="26"/>
        <v>14.18576888873339</v>
      </c>
      <c r="H93" s="106">
        <f>[1]MercLab!E174</f>
        <v>142687.93615555053</v>
      </c>
      <c r="I93" s="72">
        <f t="shared" si="27"/>
        <v>12.152982912100436</v>
      </c>
      <c r="J93" s="106">
        <f>[1]MercLab!F174</f>
        <v>94161.62195644337</v>
      </c>
      <c r="K93" s="72">
        <f t="shared" si="28"/>
        <v>98.130200009361516</v>
      </c>
      <c r="L93" s="106">
        <f>[1]MercLab!G174</f>
        <v>126915.62313199911</v>
      </c>
      <c r="M93" s="72">
        <f t="shared" si="29"/>
        <v>8.9224100812608711</v>
      </c>
      <c r="N93" s="106">
        <f>[1]MercLab!H174</f>
        <v>6800.15022576096</v>
      </c>
      <c r="O93" s="72">
        <f t="shared" si="30"/>
        <v>1.6050498876979573</v>
      </c>
    </row>
    <row r="94" spans="1:15">
      <c r="A94" s="192" t="s">
        <v>111</v>
      </c>
      <c r="B94" s="106">
        <f>[1]MercLab!C175</f>
        <v>38124.65002110893</v>
      </c>
      <c r="C94" s="72">
        <f t="shared" si="24"/>
        <v>1.1526021235898818</v>
      </c>
      <c r="D94" s="106">
        <f t="shared" si="17"/>
        <v>23394.461422458724</v>
      </c>
      <c r="E94" s="72">
        <f t="shared" si="25"/>
        <v>1.6006130701670926</v>
      </c>
      <c r="F94" s="106">
        <f>[1]MercLab!D175</f>
        <v>2720.1911902187603</v>
      </c>
      <c r="G94" s="72">
        <f t="shared" si="26"/>
        <v>1.4201691640074963</v>
      </c>
      <c r="H94" s="106">
        <f>[1]MercLab!E175</f>
        <v>20674.270232239964</v>
      </c>
      <c r="I94" s="72">
        <f t="shared" si="27"/>
        <v>1.7608640199172525</v>
      </c>
      <c r="J94" s="106">
        <f>[1]MercLab!F175</f>
        <v>0</v>
      </c>
      <c r="K94" s="72">
        <f t="shared" si="28"/>
        <v>0</v>
      </c>
      <c r="L94" s="106">
        <f>[1]MercLab!G175</f>
        <v>11583.31499536447</v>
      </c>
      <c r="M94" s="72">
        <f t="shared" si="29"/>
        <v>0.81432911046396139</v>
      </c>
      <c r="N94" s="106">
        <f>[1]MercLab!H175</f>
        <v>3146.8736032857569</v>
      </c>
      <c r="O94" s="72">
        <f t="shared" si="30"/>
        <v>0.74276140318477435</v>
      </c>
    </row>
    <row r="95" spans="1:15">
      <c r="A95" s="198"/>
      <c r="B95" s="199"/>
      <c r="C95" s="199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</row>
    <row r="96" spans="1:15">
      <c r="A96" s="14" t="str">
        <f>'C01'!$A$46</f>
        <v>Fuente: Instituto Nacional de Estadística (INE). XL Encuesta Permanente de Hogares de Propósitos Múltiples, Septiembre 2010.</v>
      </c>
      <c r="B96" s="130"/>
      <c r="C96" s="131"/>
      <c r="D96" s="60"/>
      <c r="E96" s="133"/>
      <c r="F96" s="126"/>
      <c r="G96" s="133"/>
      <c r="H96" s="126"/>
      <c r="I96" s="133"/>
      <c r="J96" s="126"/>
      <c r="K96" s="133"/>
      <c r="L96" s="126"/>
      <c r="M96" s="133"/>
      <c r="N96" s="126"/>
      <c r="O96" s="133"/>
    </row>
    <row r="97" spans="1:15">
      <c r="A97" s="206" t="s">
        <v>145</v>
      </c>
      <c r="B97" s="132"/>
      <c r="C97" s="131"/>
      <c r="D97" s="136"/>
      <c r="E97" s="133"/>
      <c r="F97" s="126"/>
      <c r="G97" s="133"/>
      <c r="H97" s="126"/>
      <c r="I97" s="133"/>
      <c r="J97" s="126"/>
      <c r="K97" s="133"/>
      <c r="L97" s="126"/>
      <c r="M97" s="133"/>
      <c r="N97" s="126"/>
      <c r="O97" s="133"/>
    </row>
    <row r="98" spans="1:15">
      <c r="A98" s="30" t="s">
        <v>116</v>
      </c>
      <c r="B98" s="132"/>
      <c r="C98" s="131"/>
      <c r="D98" s="136"/>
      <c r="E98" s="133"/>
      <c r="F98" s="126"/>
      <c r="G98" s="133"/>
      <c r="H98" s="126"/>
      <c r="I98" s="133"/>
      <c r="J98" s="126"/>
      <c r="K98" s="133"/>
      <c r="L98" s="126"/>
      <c r="M98" s="133"/>
      <c r="N98" s="126"/>
      <c r="O98" s="133"/>
    </row>
    <row r="99" spans="1:15">
      <c r="A99" s="30" t="s">
        <v>117</v>
      </c>
      <c r="B99" s="132"/>
      <c r="C99" s="131"/>
      <c r="D99" s="136"/>
      <c r="E99" s="133"/>
      <c r="F99" s="126"/>
      <c r="G99" s="133"/>
      <c r="H99" s="126"/>
      <c r="I99" s="133"/>
      <c r="J99" s="126"/>
      <c r="K99" s="133"/>
      <c r="L99" s="126"/>
      <c r="M99" s="133"/>
      <c r="N99" s="126"/>
      <c r="O99" s="133"/>
    </row>
    <row r="100" spans="1:15">
      <c r="B100" s="79"/>
      <c r="C100" s="78"/>
      <c r="D100" s="81"/>
    </row>
    <row r="101" spans="1:15">
      <c r="A101" s="77"/>
      <c r="B101" s="79"/>
      <c r="C101" s="78"/>
      <c r="D101" s="81"/>
    </row>
    <row r="102" spans="1:15">
      <c r="A102" s="77"/>
      <c r="B102" s="79"/>
      <c r="C102" s="78"/>
      <c r="D102" s="81"/>
    </row>
  </sheetData>
  <mergeCells count="25">
    <mergeCell ref="D65:K65"/>
    <mergeCell ref="A65:A67"/>
    <mergeCell ref="L65:M66"/>
    <mergeCell ref="N65:O66"/>
    <mergeCell ref="H66:I66"/>
    <mergeCell ref="J66:K66"/>
    <mergeCell ref="B65:C66"/>
    <mergeCell ref="D66:E66"/>
    <mergeCell ref="F66:G66"/>
    <mergeCell ref="B64:K64"/>
    <mergeCell ref="A61:O61"/>
    <mergeCell ref="A62:O62"/>
    <mergeCell ref="A1:O1"/>
    <mergeCell ref="A2:O2"/>
    <mergeCell ref="A3:O3"/>
    <mergeCell ref="A4:A6"/>
    <mergeCell ref="B4:C5"/>
    <mergeCell ref="H5:I5"/>
    <mergeCell ref="A63:O63"/>
    <mergeCell ref="J5:K5"/>
    <mergeCell ref="N4:O5"/>
    <mergeCell ref="D4:K4"/>
    <mergeCell ref="L4:M5"/>
    <mergeCell ref="D5:E5"/>
    <mergeCell ref="F5:G5"/>
  </mergeCells>
  <phoneticPr fontId="2" type="noConversion"/>
  <printOptions horizontalCentered="1"/>
  <pageMargins left="1.1155511811023624" right="0.47244094488188981" top="0.35433070866141736" bottom="0.35433070866141736" header="0" footer="0"/>
  <pageSetup paperSize="9" scale="80" firstPageNumber="16" orientation="landscape" useFirstPageNumber="1" r:id="rId1"/>
  <headerFooter alignWithMargins="0">
    <oddFooter>&amp;L&amp;Z&amp;F+&amp;F+&amp;A&amp;C&amp;P&amp;R&amp;D+&amp;T</oddFooter>
  </headerFooter>
  <rowBreaks count="1" manualBreakCount="1">
    <brk id="6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6"/>
  <dimension ref="A1:AL113"/>
  <sheetViews>
    <sheetView workbookViewId="0">
      <selection activeCell="A87" sqref="A87"/>
    </sheetView>
  </sheetViews>
  <sheetFormatPr baseColWidth="10" defaultRowHeight="11.25"/>
  <cols>
    <col min="1" max="1" width="39.5" style="23" customWidth="1"/>
    <col min="2" max="2" width="13.5" style="23" bestFit="1" customWidth="1"/>
    <col min="3" max="3" width="7.33203125" style="46" customWidth="1"/>
    <col min="4" max="4" width="13.1640625" style="23" bestFit="1" customWidth="1"/>
    <col min="5" max="5" width="8" style="46" bestFit="1" customWidth="1"/>
    <col min="6" max="6" width="13.1640625" style="23" bestFit="1" customWidth="1"/>
    <col min="7" max="7" width="8.33203125" style="46" bestFit="1" customWidth="1"/>
    <col min="8" max="8" width="11.33203125" style="23" bestFit="1" customWidth="1"/>
    <col min="9" max="9" width="8.33203125" style="46" customWidth="1"/>
    <col min="10" max="10" width="11.33203125" style="23" customWidth="1"/>
    <col min="11" max="11" width="7.33203125" style="46" customWidth="1"/>
    <col min="12" max="12" width="10" style="23" customWidth="1"/>
    <col min="13" max="13" width="7.1640625" style="46" bestFit="1" customWidth="1"/>
    <col min="14" max="14" width="12" style="23" customWidth="1"/>
    <col min="15" max="15" width="6.83203125" style="46" customWidth="1"/>
    <col min="16" max="16" width="10.83203125" style="23" customWidth="1"/>
    <col min="17" max="17" width="6.83203125" style="46" customWidth="1"/>
    <col min="18" max="18" width="11.1640625" style="23" bestFit="1" customWidth="1"/>
    <col min="19" max="19" width="7.33203125" style="46" bestFit="1" customWidth="1"/>
    <col min="20" max="20" width="43.5" style="23" customWidth="1"/>
    <col min="21" max="21" width="11" style="23" bestFit="1" customWidth="1"/>
    <col min="22" max="22" width="7" style="46" bestFit="1" customWidth="1"/>
    <col min="23" max="23" width="11" style="23" bestFit="1" customWidth="1"/>
    <col min="24" max="24" width="7" style="46" bestFit="1" customWidth="1"/>
    <col min="25" max="25" width="11" style="23" bestFit="1" customWidth="1"/>
    <col min="26" max="26" width="7" style="46" bestFit="1" customWidth="1"/>
    <col min="27" max="27" width="11" style="23" bestFit="1" customWidth="1"/>
    <col min="28" max="28" width="6" style="46" bestFit="1" customWidth="1"/>
    <col min="29" max="29" width="11" style="23" bestFit="1" customWidth="1"/>
    <col min="30" max="30" width="6.83203125" style="46" bestFit="1" customWidth="1"/>
    <col min="31" max="31" width="10" style="23" customWidth="1"/>
    <col min="32" max="32" width="8" style="46" bestFit="1" customWidth="1"/>
    <col min="33" max="33" width="10.6640625" style="23" customWidth="1"/>
    <col min="34" max="34" width="7" style="46" bestFit="1" customWidth="1"/>
    <col min="35" max="35" width="11" style="23" bestFit="1" customWidth="1"/>
    <col min="36" max="36" width="7" style="46" bestFit="1" customWidth="1"/>
    <col min="37" max="37" width="11" style="23" bestFit="1" customWidth="1"/>
    <col min="38" max="38" width="7" style="46" bestFit="1" customWidth="1"/>
    <col min="39" max="45" width="7.83203125" style="23" customWidth="1"/>
    <col min="46" max="16384" width="12" style="23"/>
  </cols>
  <sheetData>
    <row r="1" spans="1:19">
      <c r="A1" s="222" t="s">
        <v>102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</row>
    <row r="2" spans="1:19">
      <c r="A2" s="222" t="s">
        <v>103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</row>
    <row r="3" spans="1:19">
      <c r="A3" s="222" t="s">
        <v>41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</row>
    <row r="4" spans="1:19" ht="15" customHeight="1">
      <c r="A4" s="218" t="s">
        <v>39</v>
      </c>
      <c r="B4" s="258" t="s">
        <v>24</v>
      </c>
      <c r="C4" s="258"/>
      <c r="D4" s="258" t="s">
        <v>23</v>
      </c>
      <c r="E4" s="258"/>
      <c r="F4" s="255" t="s">
        <v>8</v>
      </c>
      <c r="G4" s="255"/>
      <c r="H4" s="255"/>
      <c r="I4" s="255"/>
      <c r="J4" s="255"/>
      <c r="K4" s="255"/>
      <c r="L4" s="255"/>
      <c r="M4" s="255"/>
      <c r="N4" s="258" t="s">
        <v>1</v>
      </c>
      <c r="O4" s="258"/>
      <c r="P4" s="258" t="s">
        <v>2</v>
      </c>
      <c r="Q4" s="258"/>
      <c r="R4" s="258" t="s">
        <v>10</v>
      </c>
      <c r="S4" s="258"/>
    </row>
    <row r="5" spans="1:19" ht="12.75" customHeight="1">
      <c r="A5" s="257"/>
      <c r="B5" s="259"/>
      <c r="C5" s="259"/>
      <c r="D5" s="259"/>
      <c r="E5" s="259"/>
      <c r="F5" s="254" t="s">
        <v>11</v>
      </c>
      <c r="G5" s="254"/>
      <c r="H5" s="254" t="s">
        <v>141</v>
      </c>
      <c r="I5" s="254"/>
      <c r="J5" s="254" t="s">
        <v>12</v>
      </c>
      <c r="K5" s="254"/>
      <c r="L5" s="254" t="s">
        <v>142</v>
      </c>
      <c r="M5" s="254"/>
      <c r="N5" s="259"/>
      <c r="O5" s="259"/>
      <c r="P5" s="259"/>
      <c r="Q5" s="259"/>
      <c r="R5" s="259"/>
      <c r="S5" s="259"/>
    </row>
    <row r="6" spans="1:19">
      <c r="A6" s="219"/>
      <c r="B6" s="48" t="s">
        <v>6</v>
      </c>
      <c r="C6" s="49" t="s">
        <v>113</v>
      </c>
      <c r="D6" s="48" t="s">
        <v>6</v>
      </c>
      <c r="E6" s="49" t="s">
        <v>113</v>
      </c>
      <c r="F6" s="48" t="s">
        <v>6</v>
      </c>
      <c r="G6" s="49" t="s">
        <v>113</v>
      </c>
      <c r="H6" s="48" t="s">
        <v>6</v>
      </c>
      <c r="I6" s="49" t="s">
        <v>113</v>
      </c>
      <c r="J6" s="48" t="s">
        <v>6</v>
      </c>
      <c r="K6" s="49" t="s">
        <v>113</v>
      </c>
      <c r="L6" s="48" t="s">
        <v>6</v>
      </c>
      <c r="M6" s="49" t="s">
        <v>113</v>
      </c>
      <c r="N6" s="48" t="s">
        <v>6</v>
      </c>
      <c r="O6" s="49" t="s">
        <v>113</v>
      </c>
      <c r="P6" s="48" t="s">
        <v>6</v>
      </c>
      <c r="Q6" s="49" t="s">
        <v>113</v>
      </c>
      <c r="R6" s="48" t="s">
        <v>6</v>
      </c>
      <c r="S6" s="49" t="s">
        <v>113</v>
      </c>
    </row>
    <row r="7" spans="1:19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</row>
    <row r="8" spans="1:19" s="52" customFormat="1" ht="12" customHeight="1">
      <c r="A8" s="51" t="s">
        <v>132</v>
      </c>
      <c r="B8" s="105">
        <f>'C03'!B8</f>
        <v>3307702.5662911604</v>
      </c>
      <c r="C8" s="110">
        <f>SUM(G8,O8,Q8,S8)</f>
        <v>99.999999999986287</v>
      </c>
      <c r="D8" s="105">
        <f>[1]MercLab!C186</f>
        <v>2807588.4389883634</v>
      </c>
      <c r="E8" s="110">
        <f>IF(ISNUMBER(D8/$B$8*100),D8/$B$8*100,0)</f>
        <v>84.880317462656208</v>
      </c>
      <c r="F8" s="105">
        <f t="shared" ref="F8:F53" si="0">H8+J8+L8</f>
        <v>1446263.5989564417</v>
      </c>
      <c r="G8" s="110">
        <f>IF(ISNUMBER(F8/$B$8*100),F8/$B$8*100,0)</f>
        <v>43.724112732968578</v>
      </c>
      <c r="H8" s="105">
        <f>[1]MercLab!D186</f>
        <v>186849.39879360114</v>
      </c>
      <c r="I8" s="110">
        <f>IF(ISNUMBER(H8/$B$8*100),H8/$B$8*100,0)</f>
        <v>5.6489177926028109</v>
      </c>
      <c r="J8" s="105">
        <f>[1]MercLab!E186</f>
        <v>1163458.3966003689</v>
      </c>
      <c r="K8" s="110">
        <f>IF(ISNUMBER(J8/$B$8*100),J8/$B$8*100,0)</f>
        <v>35.174214527545146</v>
      </c>
      <c r="L8" s="105">
        <f>[1]MercLab!F186</f>
        <v>95955.803562471541</v>
      </c>
      <c r="M8" s="110">
        <f>IF(ISNUMBER(L8/$B$8*100),L8/$B$8*100,0)</f>
        <v>2.90098041282062</v>
      </c>
      <c r="N8" s="105">
        <f>[1]MercLab!G186</f>
        <v>1361324.8400314685</v>
      </c>
      <c r="O8" s="110">
        <f>IF(ISNUMBER(N8/$B$8*100),N8/$B$8*100,0)</f>
        <v>41.156204729673931</v>
      </c>
      <c r="P8" s="22">
        <f>'C03'!N8</f>
        <v>423672.20345493901</v>
      </c>
      <c r="Q8" s="110">
        <f>IF(ISNUMBER(P8/$B$8*100),P8/$B$8*100,0)</f>
        <v>12.808654797822147</v>
      </c>
      <c r="R8" s="105">
        <f>B8-(D8+P8)</f>
        <v>76441.923847857863</v>
      </c>
      <c r="S8" s="110">
        <f>IF(ISNUMBER(R8/$B$8*100),R8/$B$8*100,0)</f>
        <v>2.3110277395216396</v>
      </c>
    </row>
    <row r="9" spans="1:19" ht="11.25" customHeight="1">
      <c r="A9" s="53"/>
      <c r="B9" s="8"/>
      <c r="C9" s="110"/>
      <c r="D9" s="8"/>
      <c r="E9" s="110"/>
      <c r="F9" s="8"/>
      <c r="G9" s="110"/>
      <c r="H9" s="8"/>
      <c r="I9" s="110"/>
      <c r="J9" s="8"/>
      <c r="K9" s="110"/>
      <c r="L9" s="8"/>
      <c r="M9" s="110"/>
      <c r="N9" s="8"/>
      <c r="O9" s="110"/>
      <c r="P9" s="8"/>
      <c r="Q9" s="110"/>
      <c r="R9" s="8"/>
      <c r="S9" s="110"/>
    </row>
    <row r="10" spans="1:19" ht="12.75" customHeight="1">
      <c r="A10" s="54" t="s">
        <v>43</v>
      </c>
      <c r="B10" s="105"/>
      <c r="C10" s="69"/>
      <c r="D10" s="105"/>
      <c r="E10" s="110"/>
      <c r="F10" s="105"/>
      <c r="G10" s="110"/>
      <c r="H10" s="105"/>
      <c r="I10" s="110"/>
      <c r="J10" s="105"/>
      <c r="K10" s="110"/>
      <c r="L10" s="105"/>
      <c r="M10" s="110"/>
      <c r="N10" s="105"/>
      <c r="O10" s="110"/>
      <c r="P10" s="105"/>
      <c r="Q10" s="110"/>
      <c r="R10" s="105"/>
      <c r="S10" s="110"/>
    </row>
    <row r="11" spans="1:19">
      <c r="A11" s="55" t="s">
        <v>87</v>
      </c>
      <c r="B11" s="71">
        <f>'C03'!B11</f>
        <v>1514858.5919763139</v>
      </c>
      <c r="C11" s="111">
        <f>IF(ISNUMBER(B11/B$8*100),B11/B$8*100,0)</f>
        <v>45.797908415776476</v>
      </c>
      <c r="D11" s="71">
        <f>SUM(D12:D14)</f>
        <v>1369940.8646171931</v>
      </c>
      <c r="E11" s="111">
        <f>IF(ISNUMBER(D11/D$8*100),D11/D$8*100,0)</f>
        <v>48.794219465827879</v>
      </c>
      <c r="F11" s="71">
        <f>SUM(F12:F14)</f>
        <v>825874.32581221429</v>
      </c>
      <c r="G11" s="111">
        <f>IF(ISNUMBER(F11/F$8*100),F11/F$8*100,0)</f>
        <v>57.103997252515228</v>
      </c>
      <c r="H11" s="71">
        <f>SUM(H12:H14)</f>
        <v>145789.39571751707</v>
      </c>
      <c r="I11" s="111">
        <f>IF(ISNUMBER(H11/H$8*100),H11/H$8*100,0)</f>
        <v>78.025081514209177</v>
      </c>
      <c r="J11" s="71">
        <f>SUM(J12:J14)</f>
        <v>615608.4622238907</v>
      </c>
      <c r="K11" s="111">
        <f>IF(ISNUMBER(J11/J$8*100),J11/J$8*100,0)</f>
        <v>52.911944597477799</v>
      </c>
      <c r="L11" s="71">
        <f>SUM(L12:L14)</f>
        <v>64476.467870806489</v>
      </c>
      <c r="M11" s="111">
        <f>IF(ISNUMBER(L11/L$8*100),L11/L$8*100,0)</f>
        <v>67.193922073540264</v>
      </c>
      <c r="N11" s="71">
        <f>SUM(N12:N14)</f>
        <v>544066.53880502342</v>
      </c>
      <c r="O11" s="111">
        <f>IF(ISNUMBER(N11/N$8*100),N11/N$8*100,0)</f>
        <v>39.965959836040803</v>
      </c>
      <c r="P11" s="71">
        <f>'C03'!N11</f>
        <v>117528.82051966706</v>
      </c>
      <c r="Q11" s="111">
        <f>IF(ISNUMBER(P11/P$8*100),P11/P$8*100,0)</f>
        <v>27.740507770217032</v>
      </c>
      <c r="R11" s="71">
        <f t="shared" ref="R11:R53" si="1">B11-(D11+P11)</f>
        <v>27388.906839453615</v>
      </c>
      <c r="S11" s="111">
        <f>IF(ISNUMBER(R11/R$8*100),R11/R$8*100,0)</f>
        <v>35.829693263562646</v>
      </c>
    </row>
    <row r="12" spans="1:19">
      <c r="A12" s="58" t="s">
        <v>69</v>
      </c>
      <c r="B12" s="71">
        <f>'C03'!B12</f>
        <v>428208.65153333073</v>
      </c>
      <c r="C12" s="111">
        <f>IF(ISNUMBER(B12/B$8*100),B12/B$8*100,0)</f>
        <v>12.945802802743229</v>
      </c>
      <c r="D12" s="71">
        <f>[1]MercLab!C187</f>
        <v>392528.50696325331</v>
      </c>
      <c r="E12" s="111">
        <f>IF(ISNUMBER(D12/D$8*100),D12/D$8*100,0)</f>
        <v>13.980984588492253</v>
      </c>
      <c r="F12" s="71">
        <f t="shared" si="0"/>
        <v>259308.55889391218</v>
      </c>
      <c r="G12" s="111">
        <f>IF(ISNUMBER(F12/F$8*100),F12/F$8*100,0)</f>
        <v>17.929550261862186</v>
      </c>
      <c r="H12" s="71">
        <f>[1]MercLab!D187</f>
        <v>59513.824309196367</v>
      </c>
      <c r="I12" s="111">
        <f>IF(ISNUMBER(H12/H$8*100),H12/H$8*100,0)</f>
        <v>31.851226010599547</v>
      </c>
      <c r="J12" s="71">
        <f>[1]MercLab!E187</f>
        <v>180676.18243178117</v>
      </c>
      <c r="K12" s="111">
        <f>IF(ISNUMBER(J12/J$8*100),J12/J$8*100,0)</f>
        <v>15.529234475398335</v>
      </c>
      <c r="L12" s="71">
        <f>[1]MercLab!F187</f>
        <v>19118.552152934662</v>
      </c>
      <c r="M12" s="111">
        <f>IF(ISNUMBER(L12/L$8*100),L12/L$8*100,0)</f>
        <v>19.924331247445213</v>
      </c>
      <c r="N12" s="71">
        <f>[1]MercLab!G187</f>
        <v>133219.9480693434</v>
      </c>
      <c r="O12" s="111">
        <f>IF(ISNUMBER(N12/N$8*100),N12/N$8*100,0)</f>
        <v>9.786051363483816</v>
      </c>
      <c r="P12" s="71">
        <f>'C03'!N12</f>
        <v>28361.140555703056</v>
      </c>
      <c r="Q12" s="111">
        <f t="shared" ref="Q12:S15" si="2">IF(ISNUMBER(P12/P$8*100),P12/P$8*100,0)</f>
        <v>6.6941235050175987</v>
      </c>
      <c r="R12" s="71">
        <f t="shared" si="1"/>
        <v>7319.004014374339</v>
      </c>
      <c r="S12" s="111">
        <f t="shared" si="2"/>
        <v>9.5745942095090797</v>
      </c>
    </row>
    <row r="13" spans="1:19">
      <c r="A13" s="58" t="s">
        <v>70</v>
      </c>
      <c r="B13" s="106">
        <f>'C03'!B13</f>
        <v>254743.38412232109</v>
      </c>
      <c r="C13" s="111">
        <f>IF(ISNUMBER(B13/B$8*100),B13/B$8*100,0)</f>
        <v>7.7015202853610294</v>
      </c>
      <c r="D13" s="106">
        <f>[1]MercLab!C188</f>
        <v>236744.28977121791</v>
      </c>
      <c r="E13" s="111">
        <f>IF(ISNUMBER(D13/D$8*100),D13/D$8*100,0)</f>
        <v>8.432300350136865</v>
      </c>
      <c r="F13" s="106">
        <f t="shared" si="0"/>
        <v>151183.15434856579</v>
      </c>
      <c r="G13" s="111">
        <f>IF(ISNUMBER(F13/F$8*100),F13/F$8*100,0)</f>
        <v>10.453360954230799</v>
      </c>
      <c r="H13" s="106">
        <f>[1]MercLab!D188</f>
        <v>10346.78477668163</v>
      </c>
      <c r="I13" s="111">
        <f>IF(ISNUMBER(H13/H$8*100),H13/H$8*100,0)</f>
        <v>5.5374996352602484</v>
      </c>
      <c r="J13" s="106">
        <f>[1]MercLab!E188</f>
        <v>132260.23992811679</v>
      </c>
      <c r="K13" s="111">
        <f>IF(ISNUMBER(J13/J$8*100),J13/J$8*100,0)</f>
        <v>11.367852973048445</v>
      </c>
      <c r="L13" s="106">
        <f>[1]MercLab!F188</f>
        <v>8576.1296437673627</v>
      </c>
      <c r="M13" s="111">
        <f>IF(ISNUMBER(L13/L$8*100),L13/L$8*100,0)</f>
        <v>8.9375830594591577</v>
      </c>
      <c r="N13" s="106">
        <f>[1]MercLab!G188</f>
        <v>85561.135422648673</v>
      </c>
      <c r="O13" s="111">
        <f>IF(ISNUMBER(N13/N$8*100),N13/N$8*100,0)</f>
        <v>6.2851373093780349</v>
      </c>
      <c r="P13" s="106">
        <f>'C03'!N13</f>
        <v>12394.58593039986</v>
      </c>
      <c r="Q13" s="111">
        <f t="shared" si="2"/>
        <v>2.9255131276787019</v>
      </c>
      <c r="R13" s="106">
        <f t="shared" si="1"/>
        <v>5604.5084207033215</v>
      </c>
      <c r="S13" s="111">
        <f t="shared" si="2"/>
        <v>7.3317207869571135</v>
      </c>
    </row>
    <row r="14" spans="1:19">
      <c r="A14" s="58" t="s">
        <v>120</v>
      </c>
      <c r="B14" s="106">
        <f>'C03'!B14</f>
        <v>831906.55632066191</v>
      </c>
      <c r="C14" s="111">
        <f>IF(ISNUMBER(B14/B$8*100),B14/B$8*100,0)</f>
        <v>25.150585327672214</v>
      </c>
      <c r="D14" s="106">
        <f>[1]MercLab!C189</f>
        <v>740668.06788272201</v>
      </c>
      <c r="E14" s="111">
        <f>IF(ISNUMBER(D14/D$8*100),D14/D$8*100,0)</f>
        <v>26.380934527198768</v>
      </c>
      <c r="F14" s="106">
        <f t="shared" si="0"/>
        <v>415382.61256973626</v>
      </c>
      <c r="G14" s="111">
        <f>IF(ISNUMBER(F14/F$8*100),F14/F$8*100,0)</f>
        <v>28.721086036422232</v>
      </c>
      <c r="H14" s="106">
        <f>[1]MercLab!D189</f>
        <v>75928.786631639057</v>
      </c>
      <c r="I14" s="111">
        <f>IF(ISNUMBER(H14/H$8*100),H14/H$8*100,0)</f>
        <v>40.636355868349369</v>
      </c>
      <c r="J14" s="106">
        <f>[1]MercLab!E189</f>
        <v>302672.03986399272</v>
      </c>
      <c r="K14" s="111">
        <f>IF(ISNUMBER(J14/J$8*100),J14/J$8*100,0)</f>
        <v>26.014857149031016</v>
      </c>
      <c r="L14" s="106">
        <f>[1]MercLab!F189</f>
        <v>36781.786074104464</v>
      </c>
      <c r="M14" s="111">
        <f>IF(ISNUMBER(L14/L$8*100),L14/L$8*100,0)</f>
        <v>38.332007766635883</v>
      </c>
      <c r="N14" s="106">
        <f>[1]MercLab!G189</f>
        <v>325285.45531303133</v>
      </c>
      <c r="O14" s="111">
        <f>IF(ISNUMBER(N14/N$8*100),N14/N$8*100,0)</f>
        <v>23.894771163178952</v>
      </c>
      <c r="P14" s="106">
        <f>'C03'!N14</f>
        <v>76773.09403356415</v>
      </c>
      <c r="Q14" s="111">
        <f t="shared" si="2"/>
        <v>18.12087113752073</v>
      </c>
      <c r="R14" s="106">
        <f t="shared" si="1"/>
        <v>14465.394404375693</v>
      </c>
      <c r="S14" s="111">
        <f t="shared" si="2"/>
        <v>18.923378267096108</v>
      </c>
    </row>
    <row r="15" spans="1:19">
      <c r="A15" s="55" t="s">
        <v>71</v>
      </c>
      <c r="B15" s="106">
        <f>'C03'!B15</f>
        <v>1792843.9743143152</v>
      </c>
      <c r="C15" s="111">
        <f>IF(ISNUMBER(B15/B$8*100),B15/B$8*100,0)</f>
        <v>54.202091584207459</v>
      </c>
      <c r="D15" s="106">
        <f>[1]MercLab!C190</f>
        <v>1437647.5743706881</v>
      </c>
      <c r="E15" s="111">
        <f>IF(ISNUMBER(D15/D$8*100),D15/D$8*100,0)</f>
        <v>51.20578053415494</v>
      </c>
      <c r="F15" s="106">
        <f t="shared" si="0"/>
        <v>620389.27314422757</v>
      </c>
      <c r="G15" s="111">
        <f>IF(ISNUMBER(F15/F$8*100),F15/F$8*100,0)</f>
        <v>42.896002747484786</v>
      </c>
      <c r="H15" s="106">
        <f>[1]MercLab!D190</f>
        <v>41060.003076084402</v>
      </c>
      <c r="I15" s="111">
        <f>IF(ISNUMBER(H15/H$8*100),H15/H$8*100,0)</f>
        <v>21.974918485791001</v>
      </c>
      <c r="J15" s="106">
        <f>[1]MercLab!E190</f>
        <v>547849.93437647854</v>
      </c>
      <c r="K15" s="111">
        <f>IF(ISNUMBER(J15/J$8*100),J15/J$8*100,0)</f>
        <v>47.08805540252223</v>
      </c>
      <c r="L15" s="106">
        <f>[1]MercLab!F190</f>
        <v>31479.335691664644</v>
      </c>
      <c r="M15" s="111">
        <f>IF(ISNUMBER(L15/L$8*100),L15/L$8*100,0)</f>
        <v>32.806077926459324</v>
      </c>
      <c r="N15" s="106">
        <f>[1]MercLab!G190</f>
        <v>817258.30122633523</v>
      </c>
      <c r="O15" s="111">
        <f>IF(ISNUMBER(N15/N$8*100),N15/N$8*100,0)</f>
        <v>60.034040163951133</v>
      </c>
      <c r="P15" s="106">
        <f>'C03'!N15</f>
        <v>306143.38293528312</v>
      </c>
      <c r="Q15" s="111">
        <f t="shared" si="2"/>
        <v>72.259492229785607</v>
      </c>
      <c r="R15" s="106">
        <f t="shared" si="1"/>
        <v>49053.017008344177</v>
      </c>
      <c r="S15" s="111">
        <f t="shared" si="2"/>
        <v>64.170306736358768</v>
      </c>
    </row>
    <row r="16" spans="1:19">
      <c r="A16" s="56"/>
      <c r="B16" s="107">
        <f>'C03'!B16</f>
        <v>0</v>
      </c>
      <c r="C16" s="111"/>
      <c r="D16" s="107"/>
      <c r="E16" s="111"/>
      <c r="F16" s="107">
        <f t="shared" si="0"/>
        <v>0</v>
      </c>
      <c r="G16" s="111"/>
      <c r="H16" s="107"/>
      <c r="I16" s="111"/>
      <c r="J16" s="107"/>
      <c r="K16" s="111"/>
      <c r="L16" s="107"/>
      <c r="M16" s="111"/>
      <c r="N16" s="107"/>
      <c r="O16" s="111"/>
      <c r="P16" s="107"/>
      <c r="Q16" s="111"/>
      <c r="R16" s="107"/>
      <c r="S16" s="111"/>
    </row>
    <row r="17" spans="1:19">
      <c r="A17" s="54" t="s">
        <v>42</v>
      </c>
      <c r="B17" s="105"/>
      <c r="C17" s="69"/>
      <c r="D17" s="105"/>
      <c r="E17" s="110"/>
      <c r="F17" s="105"/>
      <c r="G17" s="110"/>
      <c r="H17" s="105"/>
      <c r="I17" s="110"/>
      <c r="J17" s="105"/>
      <c r="K17" s="110"/>
      <c r="L17" s="105"/>
      <c r="M17" s="110"/>
      <c r="N17" s="105"/>
      <c r="O17" s="110"/>
      <c r="P17" s="105"/>
      <c r="Q17" s="110"/>
      <c r="R17" s="105"/>
      <c r="S17" s="110"/>
    </row>
    <row r="18" spans="1:19">
      <c r="A18" s="55" t="s">
        <v>45</v>
      </c>
      <c r="B18" s="106">
        <f>'C03'!B18</f>
        <v>416518.60974288912</v>
      </c>
      <c r="C18" s="111">
        <f>IF(ISNUMBER(B18/B$8*100),B18/B$8*100,0)</f>
        <v>12.592384030766118</v>
      </c>
      <c r="D18" s="106">
        <f>[1]MercLab!C192</f>
        <v>380358.83092795644</v>
      </c>
      <c r="E18" s="111">
        <f>IF(ISNUMBER(D18/D$8*100),D18/D$8*100,0)</f>
        <v>13.547528036730633</v>
      </c>
      <c r="F18" s="106">
        <f t="shared" si="0"/>
        <v>125070.59347296807</v>
      </c>
      <c r="G18" s="111">
        <f>IF(ISNUMBER(F18/F$8*100),F18/F$8*100,0)</f>
        <v>8.6478421750511689</v>
      </c>
      <c r="H18" s="106">
        <f>[1]MercLab!D192</f>
        <v>3226.6477809557746</v>
      </c>
      <c r="I18" s="111">
        <f>IF(ISNUMBER(H18/H$8*100),H18/H$8*100,0)</f>
        <v>1.7268708391831735</v>
      </c>
      <c r="J18" s="106">
        <f>[1]MercLab!E192</f>
        <v>112172.96780568303</v>
      </c>
      <c r="K18" s="111">
        <f>IF(ISNUMBER(J18/J$8*100),J18/J$8*100,0)</f>
        <v>9.6413389712475315</v>
      </c>
      <c r="L18" s="106">
        <f>[1]MercLab!F192</f>
        <v>9670.9778863292686</v>
      </c>
      <c r="M18" s="111">
        <f>IF(ISNUMBER(L18/L$8*100),L18/L$8*100,0)</f>
        <v>10.078575268282785</v>
      </c>
      <c r="N18" s="106">
        <f>[1]MercLab!G192</f>
        <v>255288.23745500011</v>
      </c>
      <c r="O18" s="111">
        <f>IF(ISNUMBER(N18/N$8*100),N18/N$8*100,0)</f>
        <v>18.752925822546427</v>
      </c>
      <c r="P18" s="106">
        <f>'C03'!N18</f>
        <v>24918.372248973901</v>
      </c>
      <c r="Q18" s="111">
        <f t="shared" ref="Q18:S22" si="3">IF(ISNUMBER(P18/P$8*100),P18/P$8*100,0)</f>
        <v>5.8815216211426939</v>
      </c>
      <c r="R18" s="106">
        <f t="shared" si="1"/>
        <v>11241.406565958809</v>
      </c>
      <c r="S18" s="111">
        <f t="shared" si="3"/>
        <v>14.705813250242821</v>
      </c>
    </row>
    <row r="19" spans="1:19">
      <c r="A19" s="55" t="s">
        <v>46</v>
      </c>
      <c r="B19" s="106">
        <f>'C03'!B19</f>
        <v>1838776.7530449412</v>
      </c>
      <c r="C19" s="111">
        <f>IF(ISNUMBER(B19/B$8*100),B19/B$8*100,0)</f>
        <v>55.590752680846791</v>
      </c>
      <c r="D19" s="106">
        <f>[1]MercLab!C193</f>
        <v>1521612.005840793</v>
      </c>
      <c r="E19" s="111">
        <f>IF(ISNUMBER(D19/D$8*100),D19/D$8*100,0)</f>
        <v>54.19640516788364</v>
      </c>
      <c r="F19" s="106">
        <f t="shared" si="0"/>
        <v>693478.30474606541</v>
      </c>
      <c r="G19" s="111">
        <f>IF(ISNUMBER(F19/F$8*100),F19/F$8*100,0)</f>
        <v>47.949647992692888</v>
      </c>
      <c r="H19" s="106">
        <f>[1]MercLab!D193</f>
        <v>29111.928492304491</v>
      </c>
      <c r="I19" s="111">
        <f>IF(ISNUMBER(H19/H$8*100),H19/H$8*100,0)</f>
        <v>15.580423956548186</v>
      </c>
      <c r="J19" s="106">
        <f>[1]MercLab!E193</f>
        <v>600884.32103552832</v>
      </c>
      <c r="K19" s="111">
        <f>IF(ISNUMBER(J19/J$8*100),J19/J$8*100,0)</f>
        <v>51.646395160438509</v>
      </c>
      <c r="L19" s="106">
        <f>[1]MercLab!F193</f>
        <v>63482.055218232541</v>
      </c>
      <c r="M19" s="111">
        <f>IF(ISNUMBER(L19/L$8*100),L19/L$8*100,0)</f>
        <v>66.157598458234858</v>
      </c>
      <c r="N19" s="106">
        <f>[1]MercLab!G193</f>
        <v>828133.70109453285</v>
      </c>
      <c r="O19" s="111">
        <f>IF(ISNUMBER(N19/N$8*100),N19/N$8*100,0)</f>
        <v>60.832923688910988</v>
      </c>
      <c r="P19" s="106">
        <f>'C03'!N19</f>
        <v>274508.38254426193</v>
      </c>
      <c r="Q19" s="111">
        <f t="shared" si="3"/>
        <v>64.792634566468109</v>
      </c>
      <c r="R19" s="106">
        <f t="shared" si="1"/>
        <v>42656.364659886342</v>
      </c>
      <c r="S19" s="111">
        <f t="shared" si="3"/>
        <v>55.802316991373971</v>
      </c>
    </row>
    <row r="20" spans="1:19">
      <c r="A20" s="55" t="s">
        <v>47</v>
      </c>
      <c r="B20" s="71">
        <f>'C03'!B20</f>
        <v>786902.09396077902</v>
      </c>
      <c r="C20" s="111">
        <f>IF(ISNUMBER(B20/B$8*100),B20/B$8*100,0)</f>
        <v>23.789989522640532</v>
      </c>
      <c r="D20" s="71">
        <f>[1]MercLab!C194</f>
        <v>663133.65198628255</v>
      </c>
      <c r="E20" s="111">
        <f>IF(ISNUMBER(D20/D$8*100),D20/D$8*100,0)</f>
        <v>23.619332619321668</v>
      </c>
      <c r="F20" s="71">
        <f t="shared" si="0"/>
        <v>430611.50126673735</v>
      </c>
      <c r="G20" s="111">
        <f>IF(ISNUMBER(F20/F$8*100),F20/F$8*100,0)</f>
        <v>29.774067575056655</v>
      </c>
      <c r="H20" s="71">
        <f>[1]MercLab!D194</f>
        <v>73442.282892422067</v>
      </c>
      <c r="I20" s="111">
        <f>IF(ISNUMBER(H20/H$8*100),H20/H$8*100,0)</f>
        <v>39.305602997175484</v>
      </c>
      <c r="J20" s="71">
        <f>[1]MercLab!E194</f>
        <v>335278.78299471742</v>
      </c>
      <c r="K20" s="111">
        <f>IF(ISNUMBER(J20/J$8*100),J20/J$8*100,0)</f>
        <v>28.817427763158843</v>
      </c>
      <c r="L20" s="71">
        <f>[1]MercLab!F194</f>
        <v>21890.435379597857</v>
      </c>
      <c r="M20" s="111">
        <f>IF(ISNUMBER(L20/L$8*100),L20/L$8*100,0)</f>
        <v>22.813039510784982</v>
      </c>
      <c r="N20" s="71">
        <f>[1]MercLab!G194</f>
        <v>232522.15071954022</v>
      </c>
      <c r="O20" s="111">
        <f>IF(ISNUMBER(N20/N$8*100),N20/N$8*100,0)</f>
        <v>17.080577969484875</v>
      </c>
      <c r="P20" s="71">
        <f>'C03'!N20</f>
        <v>112735.00234059589</v>
      </c>
      <c r="Q20" s="111">
        <f t="shared" si="3"/>
        <v>26.6090155127645</v>
      </c>
      <c r="R20" s="71">
        <f t="shared" si="1"/>
        <v>11033.439633900532</v>
      </c>
      <c r="S20" s="111">
        <f t="shared" si="3"/>
        <v>14.43375451389784</v>
      </c>
    </row>
    <row r="21" spans="1:19">
      <c r="A21" s="55" t="s">
        <v>48</v>
      </c>
      <c r="B21" s="71">
        <f>'C03'!B21</f>
        <v>250641.89601246465</v>
      </c>
      <c r="C21" s="111">
        <f>IF(ISNUMBER(B21/B$8*100),B21/B$8*100,0)</f>
        <v>7.5775221921934408</v>
      </c>
      <c r="D21" s="71">
        <f>[1]MercLab!C195</f>
        <v>229102.87433641942</v>
      </c>
      <c r="E21" s="111">
        <f>IF(ISNUMBER(D21/D$8*100),D21/D$8*100,0)</f>
        <v>8.1601302795993238</v>
      </c>
      <c r="F21" s="71">
        <f t="shared" si="0"/>
        <v>190812.79977460418</v>
      </c>
      <c r="G21" s="111">
        <f>IF(ISNUMBER(F21/F$8*100),F21/F$8*100,0)</f>
        <v>13.193500819095913</v>
      </c>
      <c r="H21" s="71">
        <f>[1]MercLab!D195</f>
        <v>79583.19385915267</v>
      </c>
      <c r="I21" s="111">
        <f>IF(ISNUMBER(H21/H$8*100),H21/H$8*100,0)</f>
        <v>42.592159446583182</v>
      </c>
      <c r="J21" s="71">
        <f>[1]MercLab!E195</f>
        <v>111229.60591545151</v>
      </c>
      <c r="K21" s="111">
        <f>IF(ISNUMBER(J21/J$8*100),J21/J$8*100,0)</f>
        <v>9.5602564080043564</v>
      </c>
      <c r="L21" s="71">
        <f>[1]MercLab!F195</f>
        <v>0</v>
      </c>
      <c r="M21" s="111">
        <f>IF(ISNUMBER(L21/L$8*100),L21/L$8*100,0)</f>
        <v>0</v>
      </c>
      <c r="N21" s="71">
        <f>[1]MercLab!G195</f>
        <v>38290.074561817601</v>
      </c>
      <c r="O21" s="111">
        <f>IF(ISNUMBER(N21/N$8*100),N21/N$8*100,0)</f>
        <v>2.8127066689631905</v>
      </c>
      <c r="P21" s="71">
        <f>'C03'!N21</f>
        <v>10666.910412475556</v>
      </c>
      <c r="Q21" s="111">
        <f t="shared" si="3"/>
        <v>2.517727225314669</v>
      </c>
      <c r="R21" s="71">
        <f t="shared" si="1"/>
        <v>10872.111263569677</v>
      </c>
      <c r="S21" s="111">
        <f t="shared" si="3"/>
        <v>14.222707535734461</v>
      </c>
    </row>
    <row r="22" spans="1:19">
      <c r="A22" s="55" t="s">
        <v>64</v>
      </c>
      <c r="B22" s="106">
        <f>'C03'!B22</f>
        <v>14863.213529625851</v>
      </c>
      <c r="C22" s="111">
        <f>IF(ISNUMBER(B22/B$8*100),B22/B$8*100,0)</f>
        <v>0.44935157353920069</v>
      </c>
      <c r="D22" s="106">
        <f>[1]MercLab!C196</f>
        <v>13381.075896508204</v>
      </c>
      <c r="E22" s="111">
        <f>IF(ISNUMBER(D22/D$8*100),D22/D$8*100,0)</f>
        <v>0.47660389645035378</v>
      </c>
      <c r="F22" s="106">
        <f t="shared" si="0"/>
        <v>6290.3996960467239</v>
      </c>
      <c r="G22" s="111">
        <f>IF(ISNUMBER(F22/F$8*100),F22/F$8*100,0)</f>
        <v>0.43494143810198849</v>
      </c>
      <c r="H22" s="106">
        <f>[1]MercLab!D196</f>
        <v>1485.3457687670377</v>
      </c>
      <c r="I22" s="111">
        <f>IF(ISNUMBER(H22/H$8*100),H22/H$8*100,0)</f>
        <v>0.79494276051045287</v>
      </c>
      <c r="J22" s="106">
        <f>[1]MercLab!E196</f>
        <v>3892.7188489678874</v>
      </c>
      <c r="K22" s="111">
        <f>IF(ISNUMBER(J22/J$8*100),J22/J$8*100,0)</f>
        <v>0.33458169714898534</v>
      </c>
      <c r="L22" s="106">
        <f>[1]MercLab!F196</f>
        <v>912.33507831179861</v>
      </c>
      <c r="M22" s="111">
        <f>IF(ISNUMBER(L22/L$8*100),L22/L$8*100,0)</f>
        <v>0.95078676269729467</v>
      </c>
      <c r="N22" s="106">
        <f>[1]MercLab!G196</f>
        <v>7090.676200461492</v>
      </c>
      <c r="O22" s="111">
        <f>IF(ISNUMBER(N22/N$8*100),N22/N$8*100,0)</f>
        <v>0.52086585008597819</v>
      </c>
      <c r="P22" s="106">
        <f>'C03'!N22</f>
        <v>843.53590864641626</v>
      </c>
      <c r="Q22" s="111">
        <f t="shared" si="3"/>
        <v>0.19910107431348945</v>
      </c>
      <c r="R22" s="106">
        <f t="shared" si="1"/>
        <v>638.60172447123114</v>
      </c>
      <c r="S22" s="111">
        <f t="shared" si="3"/>
        <v>0.83540770865767111</v>
      </c>
    </row>
    <row r="23" spans="1:19">
      <c r="B23" s="107"/>
      <c r="C23" s="108"/>
      <c r="D23" s="107"/>
      <c r="E23" s="108"/>
      <c r="F23" s="107">
        <f t="shared" si="0"/>
        <v>0</v>
      </c>
      <c r="G23" s="108"/>
      <c r="H23" s="107"/>
      <c r="I23" s="108"/>
      <c r="J23" s="107"/>
      <c r="K23" s="108"/>
      <c r="L23" s="107"/>
      <c r="M23" s="108"/>
      <c r="N23" s="107"/>
      <c r="O23" s="108"/>
      <c r="P23" s="107">
        <f>'C03'!N23</f>
        <v>0</v>
      </c>
      <c r="Q23" s="108"/>
      <c r="R23" s="107">
        <f t="shared" si="1"/>
        <v>0</v>
      </c>
      <c r="S23" s="108"/>
    </row>
    <row r="24" spans="1:19" ht="11.25" customHeight="1">
      <c r="A24" s="54" t="s">
        <v>20</v>
      </c>
      <c r="B24" s="105"/>
      <c r="C24" s="69"/>
      <c r="D24" s="105"/>
      <c r="E24" s="110"/>
      <c r="F24" s="105"/>
      <c r="G24" s="110"/>
      <c r="H24" s="105"/>
      <c r="I24" s="110"/>
      <c r="J24" s="105"/>
      <c r="K24" s="110"/>
      <c r="L24" s="105"/>
      <c r="M24" s="110"/>
      <c r="N24" s="105"/>
      <c r="O24" s="110"/>
      <c r="P24" s="105"/>
      <c r="Q24" s="110"/>
      <c r="R24" s="105"/>
      <c r="S24" s="110"/>
    </row>
    <row r="25" spans="1:19">
      <c r="A25" s="55" t="s">
        <v>49</v>
      </c>
      <c r="B25" s="106">
        <f>'C03'!B25</f>
        <v>30106.84599775157</v>
      </c>
      <c r="C25" s="111">
        <f t="shared" ref="C25:C33" si="4">IF(ISNUMBER(B25/B$8*100),B25/B$8*100,0)</f>
        <v>0.91020414908434721</v>
      </c>
      <c r="D25" s="106">
        <f>[1]MercLab!C198</f>
        <v>2924.1609634367924</v>
      </c>
      <c r="E25" s="111">
        <f t="shared" ref="E25:E33" si="5">IF(ISNUMBER(D25/D$8*100),D25/D$8*100,0)</f>
        <v>0.10415205173342404</v>
      </c>
      <c r="F25" s="106">
        <f t="shared" si="0"/>
        <v>1298.5748851100518</v>
      </c>
      <c r="G25" s="111">
        <f t="shared" ref="G25:G33" si="6">IF(ISNUMBER(F25/F$8*100),F25/F$8*100,0)</f>
        <v>8.9788257551876749E-2</v>
      </c>
      <c r="H25" s="106">
        <f>[1]MercLab!D198</f>
        <v>0</v>
      </c>
      <c r="I25" s="111">
        <f t="shared" ref="I25:I33" si="7">IF(ISNUMBER(H25/H$8*100),H25/H$8*100,0)</f>
        <v>0</v>
      </c>
      <c r="J25" s="106">
        <f>[1]MercLab!E198</f>
        <v>1298.5748851100518</v>
      </c>
      <c r="K25" s="111">
        <f t="shared" ref="K25:K33" si="8">IF(ISNUMBER(J25/J$8*100),J25/J$8*100,0)</f>
        <v>0.11161334938185105</v>
      </c>
      <c r="L25" s="106">
        <f>[1]MercLab!F198</f>
        <v>0</v>
      </c>
      <c r="M25" s="111">
        <f t="shared" ref="M25:M33" si="9">IF(ISNUMBER(L25/L$8*100),L25/L$8*100,0)</f>
        <v>0</v>
      </c>
      <c r="N25" s="106">
        <f>[1]MercLab!G198</f>
        <v>1625.5860783267397</v>
      </c>
      <c r="O25" s="111">
        <f t="shared" ref="O25:O33" si="10">IF(ISNUMBER(N25/N$8*100),N25/N$8*100,0)</f>
        <v>0.11941206319934355</v>
      </c>
      <c r="P25" s="106">
        <f>'C03'!N25</f>
        <v>27182.685034314785</v>
      </c>
      <c r="Q25" s="111">
        <f t="shared" ref="Q25:S33" si="11">IF(ISNUMBER(P25/P$8*100),P25/P$8*100,0)</f>
        <v>6.4159708408167688</v>
      </c>
      <c r="R25" s="106">
        <f t="shared" si="1"/>
        <v>0</v>
      </c>
      <c r="S25" s="111">
        <f t="shared" si="11"/>
        <v>0</v>
      </c>
    </row>
    <row r="26" spans="1:19">
      <c r="A26" s="55" t="s">
        <v>50</v>
      </c>
      <c r="B26" s="106">
        <f>'C03'!B26</f>
        <v>137805.49607586625</v>
      </c>
      <c r="C26" s="111">
        <f t="shared" si="4"/>
        <v>4.166199750855589</v>
      </c>
      <c r="D26" s="106">
        <f>[1]MercLab!C199</f>
        <v>38822.546843086478</v>
      </c>
      <c r="E26" s="111">
        <f t="shared" si="5"/>
        <v>1.3827720011938469</v>
      </c>
      <c r="F26" s="106">
        <f t="shared" si="0"/>
        <v>30293.749783255895</v>
      </c>
      <c r="G26" s="111">
        <f t="shared" si="6"/>
        <v>2.0946216032204981</v>
      </c>
      <c r="H26" s="106">
        <f>[1]MercLab!D199</f>
        <v>0</v>
      </c>
      <c r="I26" s="111">
        <f t="shared" si="7"/>
        <v>0</v>
      </c>
      <c r="J26" s="106">
        <f>[1]MercLab!E199</f>
        <v>28688.640672206056</v>
      </c>
      <c r="K26" s="111">
        <f t="shared" si="8"/>
        <v>2.4658071793571996</v>
      </c>
      <c r="L26" s="106">
        <f>[1]MercLab!F199</f>
        <v>1605.1091110498378</v>
      </c>
      <c r="M26" s="111">
        <f t="shared" si="9"/>
        <v>1.6727587612820518</v>
      </c>
      <c r="N26" s="106">
        <f>[1]MercLab!G199</f>
        <v>8528.7970598305346</v>
      </c>
      <c r="O26" s="111">
        <f t="shared" si="10"/>
        <v>0.62650712078634974</v>
      </c>
      <c r="P26" s="106">
        <f>'C03'!N26</f>
        <v>98435.482525098239</v>
      </c>
      <c r="Q26" s="111">
        <f t="shared" si="11"/>
        <v>23.233877918443063</v>
      </c>
      <c r="R26" s="106">
        <f t="shared" si="1"/>
        <v>547.46670768153854</v>
      </c>
      <c r="S26" s="111">
        <f t="shared" si="11"/>
        <v>0.71618645911000345</v>
      </c>
    </row>
    <row r="27" spans="1:19">
      <c r="A27" s="55" t="s">
        <v>51</v>
      </c>
      <c r="B27" s="106">
        <f>'C03'!B27</f>
        <v>315663.75314423634</v>
      </c>
      <c r="C27" s="111">
        <f t="shared" si="4"/>
        <v>9.5432931715556801</v>
      </c>
      <c r="D27" s="106">
        <f>[1]MercLab!C200</f>
        <v>185700.38032979277</v>
      </c>
      <c r="E27" s="111">
        <f t="shared" si="5"/>
        <v>6.6142308377899122</v>
      </c>
      <c r="F27" s="106">
        <f t="shared" si="0"/>
        <v>150384.80157094996</v>
      </c>
      <c r="G27" s="111">
        <f t="shared" si="6"/>
        <v>10.398159898338092</v>
      </c>
      <c r="H27" s="106">
        <f>[1]MercLab!D200</f>
        <v>234.58346199919828</v>
      </c>
      <c r="I27" s="111">
        <f t="shared" si="7"/>
        <v>0.12554681123610437</v>
      </c>
      <c r="J27" s="106">
        <f>[1]MercLab!E200</f>
        <v>131291.23018183303</v>
      </c>
      <c r="K27" s="111">
        <f t="shared" si="8"/>
        <v>11.284565960026301</v>
      </c>
      <c r="L27" s="106">
        <f>[1]MercLab!F200</f>
        <v>18858.987927117734</v>
      </c>
      <c r="M27" s="111">
        <f t="shared" si="9"/>
        <v>19.653827311070025</v>
      </c>
      <c r="N27" s="106">
        <f>[1]MercLab!G200</f>
        <v>35315.578758842486</v>
      </c>
      <c r="O27" s="111">
        <f t="shared" si="10"/>
        <v>2.5942065934847798</v>
      </c>
      <c r="P27" s="106">
        <f>'C03'!N27</f>
        <v>126081.4344024912</v>
      </c>
      <c r="Q27" s="111">
        <f t="shared" si="11"/>
        <v>29.759194342779438</v>
      </c>
      <c r="R27" s="106">
        <f t="shared" si="1"/>
        <v>3881.9384119524038</v>
      </c>
      <c r="S27" s="111">
        <f t="shared" si="11"/>
        <v>5.0782845545313782</v>
      </c>
    </row>
    <row r="28" spans="1:19">
      <c r="A28" s="55" t="s">
        <v>52</v>
      </c>
      <c r="B28" s="106">
        <f>'C03'!B28</f>
        <v>547371.39208625827</v>
      </c>
      <c r="C28" s="111">
        <f t="shared" si="4"/>
        <v>16.548386111391249</v>
      </c>
      <c r="D28" s="106">
        <f>[1]MercLab!C201</f>
        <v>455722.58829953958</v>
      </c>
      <c r="E28" s="111">
        <f t="shared" si="5"/>
        <v>16.231815958885576</v>
      </c>
      <c r="F28" s="106">
        <f t="shared" si="0"/>
        <v>341293.17234965391</v>
      </c>
      <c r="G28" s="111">
        <f t="shared" si="6"/>
        <v>23.59826884918597</v>
      </c>
      <c r="H28" s="106">
        <f>[1]MercLab!D201</f>
        <v>19657.629016359457</v>
      </c>
      <c r="I28" s="111">
        <f t="shared" si="7"/>
        <v>10.520573864984067</v>
      </c>
      <c r="J28" s="106">
        <f>[1]MercLab!E201</f>
        <v>299728.31893879053</v>
      </c>
      <c r="K28" s="111">
        <f t="shared" si="8"/>
        <v>25.761842435844564</v>
      </c>
      <c r="L28" s="106">
        <f>[1]MercLab!F201</f>
        <v>21907.224394503901</v>
      </c>
      <c r="M28" s="111">
        <f t="shared" si="9"/>
        <v>22.8305361230614</v>
      </c>
      <c r="N28" s="106">
        <f>[1]MercLab!G201</f>
        <v>114429.41594990333</v>
      </c>
      <c r="O28" s="111">
        <f t="shared" si="10"/>
        <v>8.405739217045225</v>
      </c>
      <c r="P28" s="106">
        <f>'C03'!N28</f>
        <v>80103.045745413925</v>
      </c>
      <c r="Q28" s="111">
        <f t="shared" si="11"/>
        <v>18.906844747470796</v>
      </c>
      <c r="R28" s="106">
        <f t="shared" si="1"/>
        <v>11545.758041304769</v>
      </c>
      <c r="S28" s="111">
        <f t="shared" si="11"/>
        <v>15.103960575723155</v>
      </c>
    </row>
    <row r="29" spans="1:19">
      <c r="A29" s="55" t="s">
        <v>53</v>
      </c>
      <c r="B29" s="107">
        <f>'C03'!B29</f>
        <v>375584.14615671057</v>
      </c>
      <c r="C29" s="111">
        <f t="shared" si="4"/>
        <v>11.354834318668598</v>
      </c>
      <c r="D29" s="107">
        <f>[1]MercLab!C202</f>
        <v>338144.75885801774</v>
      </c>
      <c r="E29" s="111">
        <f t="shared" si="5"/>
        <v>12.043957517500637</v>
      </c>
      <c r="F29" s="107">
        <f t="shared" si="0"/>
        <v>217482.8211831814</v>
      </c>
      <c r="G29" s="111">
        <f t="shared" si="6"/>
        <v>15.037564475805596</v>
      </c>
      <c r="H29" s="107">
        <f>[1]MercLab!D202</f>
        <v>21788.731331343206</v>
      </c>
      <c r="I29" s="111">
        <f t="shared" si="7"/>
        <v>11.661119314283491</v>
      </c>
      <c r="J29" s="107">
        <f>[1]MercLab!E202</f>
        <v>181262.45690513006</v>
      </c>
      <c r="K29" s="111">
        <f t="shared" si="8"/>
        <v>15.579625144721964</v>
      </c>
      <c r="L29" s="107">
        <f>[1]MercLab!F202</f>
        <v>14431.632946708127</v>
      </c>
      <c r="M29" s="111">
        <f t="shared" si="9"/>
        <v>15.039875037170091</v>
      </c>
      <c r="N29" s="107">
        <f>[1]MercLab!G202</f>
        <v>120661.93767484593</v>
      </c>
      <c r="O29" s="111">
        <f t="shared" si="10"/>
        <v>8.8635668818073352</v>
      </c>
      <c r="P29" s="107">
        <f>'C03'!N29</f>
        <v>29079.71965941969</v>
      </c>
      <c r="Q29" s="111">
        <f t="shared" si="11"/>
        <v>6.8637308330076836</v>
      </c>
      <c r="R29" s="107">
        <f t="shared" si="1"/>
        <v>8359.6676392731606</v>
      </c>
      <c r="S29" s="111">
        <f t="shared" si="11"/>
        <v>10.935972328367065</v>
      </c>
    </row>
    <row r="30" spans="1:19">
      <c r="A30" s="55" t="s">
        <v>65</v>
      </c>
      <c r="B30" s="71">
        <f>'C03'!B30</f>
        <v>422748.99924726586</v>
      </c>
      <c r="C30" s="111">
        <f t="shared" si="4"/>
        <v>12.7807440595024</v>
      </c>
      <c r="D30" s="71">
        <f>[1]MercLab!C203</f>
        <v>391943.44423248118</v>
      </c>
      <c r="E30" s="111">
        <f t="shared" si="5"/>
        <v>13.960145966896315</v>
      </c>
      <c r="F30" s="71">
        <f t="shared" si="0"/>
        <v>215802.30590598981</v>
      </c>
      <c r="G30" s="111">
        <f t="shared" si="6"/>
        <v>14.92136745069868</v>
      </c>
      <c r="H30" s="71">
        <f>[1]MercLab!D203</f>
        <v>29330.094819164817</v>
      </c>
      <c r="I30" s="111">
        <f t="shared" si="7"/>
        <v>15.697184475056099</v>
      </c>
      <c r="J30" s="71">
        <f>[1]MercLab!E203</f>
        <v>174776.72764448274</v>
      </c>
      <c r="K30" s="111">
        <f t="shared" si="8"/>
        <v>15.022172529347092</v>
      </c>
      <c r="L30" s="71">
        <f>[1]MercLab!F203</f>
        <v>11695.483442342251</v>
      </c>
      <c r="M30" s="111">
        <f t="shared" si="9"/>
        <v>12.188406545653036</v>
      </c>
      <c r="N30" s="71">
        <f>[1]MercLab!G203</f>
        <v>176141.13832650727</v>
      </c>
      <c r="O30" s="111">
        <f t="shared" si="10"/>
        <v>12.938949848475223</v>
      </c>
      <c r="P30" s="71">
        <f>'C03'!N30</f>
        <v>19160.180820623998</v>
      </c>
      <c r="Q30" s="111">
        <f t="shared" si="11"/>
        <v>4.5224068665297361</v>
      </c>
      <c r="R30" s="71">
        <f t="shared" si="1"/>
        <v>11645.374194160686</v>
      </c>
      <c r="S30" s="111">
        <f t="shared" si="11"/>
        <v>15.234276700490218</v>
      </c>
    </row>
    <row r="31" spans="1:19">
      <c r="A31" s="55" t="s">
        <v>66</v>
      </c>
      <c r="B31" s="106">
        <f>'C03'!B31</f>
        <v>496221.37488206627</v>
      </c>
      <c r="C31" s="111">
        <f t="shared" si="4"/>
        <v>15.00199503846158</v>
      </c>
      <c r="D31" s="106">
        <f>[1]MercLab!C204</f>
        <v>467173.07843036321</v>
      </c>
      <c r="E31" s="111">
        <f t="shared" si="5"/>
        <v>16.639656722574912</v>
      </c>
      <c r="F31" s="106">
        <f t="shared" si="0"/>
        <v>219101.77262595692</v>
      </c>
      <c r="G31" s="111">
        <f t="shared" si="6"/>
        <v>15.149504750313209</v>
      </c>
      <c r="H31" s="106">
        <f>[1]MercLab!D204</f>
        <v>42467.617859402344</v>
      </c>
      <c r="I31" s="111">
        <f t="shared" si="7"/>
        <v>22.728260370970322</v>
      </c>
      <c r="J31" s="106">
        <f>[1]MercLab!E204</f>
        <v>165947.60080347644</v>
      </c>
      <c r="K31" s="111">
        <f t="shared" si="8"/>
        <v>14.263303379680453</v>
      </c>
      <c r="L31" s="106">
        <f>[1]MercLab!F204</f>
        <v>10686.553963078113</v>
      </c>
      <c r="M31" s="111">
        <f t="shared" si="9"/>
        <v>11.136954270953176</v>
      </c>
      <c r="N31" s="106">
        <f>[1]MercLab!G204</f>
        <v>248071.30580443016</v>
      </c>
      <c r="O31" s="111">
        <f t="shared" si="10"/>
        <v>18.222785518164475</v>
      </c>
      <c r="P31" s="106">
        <f>'C03'!N31</f>
        <v>16474.757454639868</v>
      </c>
      <c r="Q31" s="111">
        <f t="shared" si="11"/>
        <v>3.8885622706168617</v>
      </c>
      <c r="R31" s="106">
        <f t="shared" si="1"/>
        <v>12573.53899706318</v>
      </c>
      <c r="S31" s="111">
        <f t="shared" si="11"/>
        <v>16.448485810074924</v>
      </c>
    </row>
    <row r="32" spans="1:19">
      <c r="A32" s="55" t="s">
        <v>67</v>
      </c>
      <c r="B32" s="106">
        <f>'C03'!B32</f>
        <v>651800.73574792896</v>
      </c>
      <c r="C32" s="111">
        <f t="shared" si="4"/>
        <v>19.705542523394897</v>
      </c>
      <c r="D32" s="106">
        <f>[1]MercLab!C205</f>
        <v>618990.83361586684</v>
      </c>
      <c r="E32" s="111">
        <f t="shared" si="5"/>
        <v>22.047064484953609</v>
      </c>
      <c r="F32" s="106">
        <f t="shared" si="0"/>
        <v>214513.87090406471</v>
      </c>
      <c r="G32" s="111">
        <f t="shared" si="6"/>
        <v>14.832280302072748</v>
      </c>
      <c r="H32" s="106">
        <f>[1]MercLab!D205</f>
        <v>62680.945187013313</v>
      </c>
      <c r="I32" s="111">
        <f t="shared" si="7"/>
        <v>33.546238624108376</v>
      </c>
      <c r="J32" s="106">
        <f>[1]MercLab!E205</f>
        <v>139422.80784652437</v>
      </c>
      <c r="K32" s="111">
        <f t="shared" si="8"/>
        <v>11.983480307840701</v>
      </c>
      <c r="L32" s="106">
        <f>[1]MercLab!F205</f>
        <v>12410.117870527038</v>
      </c>
      <c r="M32" s="111">
        <f t="shared" si="9"/>
        <v>12.933160277739212</v>
      </c>
      <c r="N32" s="106">
        <f>[1]MercLab!G205</f>
        <v>404476.96271181665</v>
      </c>
      <c r="O32" s="111">
        <f t="shared" si="10"/>
        <v>29.712009273441797</v>
      </c>
      <c r="P32" s="106">
        <f>'C03'!N32</f>
        <v>18458.883014286905</v>
      </c>
      <c r="Q32" s="111">
        <f t="shared" si="11"/>
        <v>4.3568784696657961</v>
      </c>
      <c r="R32" s="106">
        <f t="shared" si="1"/>
        <v>14351.019117775257</v>
      </c>
      <c r="S32" s="111">
        <f t="shared" si="11"/>
        <v>18.773754499347831</v>
      </c>
    </row>
    <row r="33" spans="1:19">
      <c r="A33" s="55" t="s">
        <v>121</v>
      </c>
      <c r="B33" s="106">
        <f>'C03'!B33</f>
        <v>330399.82295232394</v>
      </c>
      <c r="C33" s="111">
        <f t="shared" si="4"/>
        <v>9.9888008770629142</v>
      </c>
      <c r="D33" s="106">
        <f>[1]MercLab!C206</f>
        <v>308166.64741518733</v>
      </c>
      <c r="E33" s="111">
        <f t="shared" si="5"/>
        <v>10.976204458450706</v>
      </c>
      <c r="F33" s="106">
        <f t="shared" si="0"/>
        <v>56092.529748301735</v>
      </c>
      <c r="G33" s="111">
        <f t="shared" si="6"/>
        <v>3.8784444128148952</v>
      </c>
      <c r="H33" s="106">
        <f>[1]MercLab!D206</f>
        <v>10689.797118319562</v>
      </c>
      <c r="I33" s="111">
        <f t="shared" si="7"/>
        <v>5.721076539361948</v>
      </c>
      <c r="J33" s="106">
        <f>[1]MercLab!E206</f>
        <v>41042.038722837948</v>
      </c>
      <c r="K33" s="111">
        <f t="shared" si="8"/>
        <v>3.5275897138017989</v>
      </c>
      <c r="L33" s="106">
        <f>[1]MercLab!F206</f>
        <v>4360.6939071442221</v>
      </c>
      <c r="M33" s="111">
        <f t="shared" si="9"/>
        <v>4.5444816730706803</v>
      </c>
      <c r="N33" s="106">
        <f>[1]MercLab!G206</f>
        <v>252074.11766689015</v>
      </c>
      <c r="O33" s="111">
        <f t="shared" si="10"/>
        <v>18.516823483589938</v>
      </c>
      <c r="P33" s="106">
        <f>'C03'!N33</f>
        <v>8696.0147986657266</v>
      </c>
      <c r="Q33" s="111">
        <f t="shared" si="11"/>
        <v>2.0525337106734733</v>
      </c>
      <c r="R33" s="106">
        <f t="shared" si="1"/>
        <v>13537.160738470906</v>
      </c>
      <c r="S33" s="111">
        <f t="shared" si="11"/>
        <v>17.709079072125235</v>
      </c>
    </row>
    <row r="34" spans="1:19">
      <c r="A34" s="56"/>
      <c r="B34" s="107"/>
      <c r="C34" s="111"/>
      <c r="D34" s="107"/>
      <c r="E34" s="111"/>
      <c r="F34" s="107"/>
      <c r="G34" s="111"/>
      <c r="H34" s="107"/>
      <c r="I34" s="111"/>
      <c r="J34" s="107"/>
      <c r="K34" s="111"/>
      <c r="L34" s="107"/>
      <c r="M34" s="111"/>
      <c r="N34" s="107"/>
      <c r="O34" s="111"/>
      <c r="P34" s="107"/>
      <c r="Q34" s="111"/>
      <c r="R34" s="107"/>
      <c r="S34" s="111"/>
    </row>
    <row r="35" spans="1:19">
      <c r="A35" s="54" t="s">
        <v>15</v>
      </c>
      <c r="B35" s="105"/>
      <c r="C35" s="69"/>
      <c r="D35" s="105"/>
      <c r="E35" s="110"/>
      <c r="F35" s="105"/>
      <c r="G35" s="110"/>
      <c r="H35" s="105"/>
      <c r="I35" s="110"/>
      <c r="J35" s="105"/>
      <c r="K35" s="110"/>
      <c r="L35" s="105"/>
      <c r="M35" s="110"/>
      <c r="N35" s="105"/>
      <c r="O35" s="110"/>
      <c r="P35" s="105"/>
      <c r="Q35" s="110"/>
      <c r="R35" s="105"/>
      <c r="S35" s="110"/>
    </row>
    <row r="36" spans="1:19">
      <c r="A36" s="55" t="s">
        <v>3</v>
      </c>
      <c r="B36" s="106">
        <f>'C03'!B36</f>
        <v>2102297.1506083999</v>
      </c>
      <c r="C36" s="111">
        <f t="shared" ref="C36:C47" si="12">IF(ISNUMBER(B36/B$8*100),B36/B$8*100,0)</f>
        <v>63.557623712389898</v>
      </c>
      <c r="D36" s="106">
        <f>[1]MercLab!C208</f>
        <v>1769346.1515277757</v>
      </c>
      <c r="E36" s="111">
        <f t="shared" ref="E36:E47" si="13">IF(ISNUMBER(D36/D$8*100),D36/D$8*100,0)</f>
        <v>63.020139524627425</v>
      </c>
      <c r="F36" s="106">
        <f t="shared" si="0"/>
        <v>956166.09734542039</v>
      </c>
      <c r="G36" s="111">
        <f t="shared" ref="G36:G47" si="14">IF(ISNUMBER(F36/F$8*100),F36/F$8*100,0)</f>
        <v>66.112850937778319</v>
      </c>
      <c r="H36" s="106">
        <f>[1]MercLab!D208</f>
        <v>80660.502857267435</v>
      </c>
      <c r="I36" s="111">
        <f t="shared" ref="I36:I47" si="15">IF(ISNUMBER(H36/H$8*100),H36/H$8*100,0)</f>
        <v>43.168724854377075</v>
      </c>
      <c r="J36" s="106">
        <f>[1]MercLab!E208</f>
        <v>869591.61427570682</v>
      </c>
      <c r="K36" s="111">
        <f t="shared" ref="K36:K47" si="16">IF(ISNUMBER(J36/J$8*100),J36/J$8*100,0)</f>
        <v>74.741960418753067</v>
      </c>
      <c r="L36" s="106">
        <f>[1]MercLab!F208</f>
        <v>5913.9802124462121</v>
      </c>
      <c r="M36" s="111">
        <f t="shared" ref="M36:M47" si="17">IF(ISNUMBER(L36/L$8*100),L36/L$8*100,0)</f>
        <v>6.1632334813349203</v>
      </c>
      <c r="N36" s="106">
        <f>[1]MercLab!G208</f>
        <v>813180.05418209569</v>
      </c>
      <c r="O36" s="111">
        <f t="shared" ref="O36:O47" si="18">IF(ISNUMBER(N36/N$8*100),N36/N$8*100,0)</f>
        <v>59.734460892030597</v>
      </c>
      <c r="P36" s="106">
        <f>'C03'!N36</f>
        <v>279972.47280294541</v>
      </c>
      <c r="Q36" s="111">
        <f t="shared" ref="Q36:S47" si="19">IF(ISNUMBER(P36/P$8*100),P36/P$8*100,0)</f>
        <v>66.082332170919202</v>
      </c>
      <c r="R36" s="106">
        <f t="shared" si="1"/>
        <v>52978.526277678786</v>
      </c>
      <c r="S36" s="111">
        <f t="shared" si="19"/>
        <v>69.305589931412243</v>
      </c>
    </row>
    <row r="37" spans="1:19">
      <c r="A37" s="55" t="s">
        <v>4</v>
      </c>
      <c r="B37" s="106">
        <f>'C03'!B37</f>
        <v>1205405.4156824083</v>
      </c>
      <c r="C37" s="111">
        <f t="shared" si="12"/>
        <v>36.442376287599451</v>
      </c>
      <c r="D37" s="106">
        <f>[1]MercLab!C209</f>
        <v>1038242.2874602133</v>
      </c>
      <c r="E37" s="111">
        <f t="shared" si="13"/>
        <v>36.979860475359239</v>
      </c>
      <c r="F37" s="106">
        <f t="shared" si="0"/>
        <v>490097.50161100633</v>
      </c>
      <c r="G37" s="111">
        <f t="shared" si="14"/>
        <v>33.887149062220637</v>
      </c>
      <c r="H37" s="106">
        <f>[1]MercLab!D209</f>
        <v>106188.89593633477</v>
      </c>
      <c r="I37" s="111">
        <f t="shared" si="15"/>
        <v>56.831275145623493</v>
      </c>
      <c r="J37" s="106">
        <f>[1]MercLab!E209</f>
        <v>293866.78232464619</v>
      </c>
      <c r="K37" s="111">
        <f t="shared" si="16"/>
        <v>25.258039581245566</v>
      </c>
      <c r="L37" s="106">
        <f>[1]MercLab!F209</f>
        <v>90041.823350025312</v>
      </c>
      <c r="M37" s="111">
        <f t="shared" si="17"/>
        <v>93.836766518665058</v>
      </c>
      <c r="N37" s="106">
        <f>[1]MercLab!G209</f>
        <v>548144.78584922734</v>
      </c>
      <c r="O37" s="111">
        <f t="shared" si="18"/>
        <v>40.265539107958716</v>
      </c>
      <c r="P37" s="106">
        <f>'C03'!N37</f>
        <v>143699.73065200797</v>
      </c>
      <c r="Q37" s="111">
        <f t="shared" si="19"/>
        <v>33.917667829084195</v>
      </c>
      <c r="R37" s="106">
        <f t="shared" si="1"/>
        <v>23463.397570186993</v>
      </c>
      <c r="S37" s="111">
        <f t="shared" si="19"/>
        <v>30.69441006859812</v>
      </c>
    </row>
    <row r="38" spans="1:19">
      <c r="A38" s="59"/>
      <c r="B38" s="107"/>
      <c r="C38" s="111"/>
      <c r="D38" s="107"/>
      <c r="E38" s="111"/>
      <c r="F38" s="107"/>
      <c r="G38" s="111"/>
      <c r="H38" s="107"/>
      <c r="I38" s="111"/>
      <c r="J38" s="107"/>
      <c r="K38" s="111"/>
      <c r="L38" s="107"/>
      <c r="M38" s="111"/>
      <c r="N38" s="107"/>
      <c r="O38" s="111"/>
      <c r="P38" s="107"/>
      <c r="Q38" s="111"/>
      <c r="R38" s="107"/>
      <c r="S38" s="111"/>
    </row>
    <row r="39" spans="1:19">
      <c r="A39" s="54" t="s">
        <v>133</v>
      </c>
      <c r="B39" s="105">
        <f>'C03'!B39</f>
        <v>2807588.4389883634</v>
      </c>
      <c r="C39" s="110">
        <f t="shared" si="12"/>
        <v>84.880317462656208</v>
      </c>
      <c r="D39" s="105">
        <f>[1]MercLab!C210</f>
        <v>2807588.4389883634</v>
      </c>
      <c r="E39" s="110">
        <f t="shared" si="13"/>
        <v>100</v>
      </c>
      <c r="F39" s="105">
        <f t="shared" si="0"/>
        <v>1446263.5989564417</v>
      </c>
      <c r="G39" s="110">
        <f t="shared" si="14"/>
        <v>100</v>
      </c>
      <c r="H39" s="105">
        <f>[1]MercLab!D210</f>
        <v>186849.39879360114</v>
      </c>
      <c r="I39" s="110">
        <f t="shared" si="15"/>
        <v>100</v>
      </c>
      <c r="J39" s="105">
        <f>[1]MercLab!E210</f>
        <v>1163458.3966003689</v>
      </c>
      <c r="K39" s="110">
        <f t="shared" si="16"/>
        <v>100</v>
      </c>
      <c r="L39" s="105">
        <f>[1]MercLab!F210</f>
        <v>95955.803562471541</v>
      </c>
      <c r="M39" s="110">
        <f t="shared" si="17"/>
        <v>100</v>
      </c>
      <c r="N39" s="105">
        <f>[1]MercLab!G210</f>
        <v>1361324.8400314685</v>
      </c>
      <c r="O39" s="110">
        <f t="shared" si="18"/>
        <v>100</v>
      </c>
      <c r="P39" s="105">
        <f>'C03'!N39</f>
        <v>0</v>
      </c>
      <c r="Q39" s="110">
        <f t="shared" si="19"/>
        <v>0</v>
      </c>
      <c r="R39" s="105">
        <f t="shared" si="1"/>
        <v>0</v>
      </c>
      <c r="S39" s="110">
        <f t="shared" si="19"/>
        <v>0</v>
      </c>
    </row>
    <row r="40" spans="1:19">
      <c r="A40" s="60" t="s">
        <v>126</v>
      </c>
      <c r="B40" s="106">
        <f>'C03'!B40</f>
        <v>1931196.8503807322</v>
      </c>
      <c r="C40" s="111">
        <f t="shared" si="12"/>
        <v>58.384839981127215</v>
      </c>
      <c r="D40" s="106">
        <f>SUM(D41:D43)</f>
        <v>1931196.8503807322</v>
      </c>
      <c r="E40" s="111">
        <f t="shared" si="13"/>
        <v>68.784898226628457</v>
      </c>
      <c r="F40" s="106">
        <f t="shared" si="0"/>
        <v>838796.12579630886</v>
      </c>
      <c r="G40" s="111">
        <f t="shared" si="14"/>
        <v>57.997458167483863</v>
      </c>
      <c r="H40" s="106">
        <f>SUM(H41:H43)</f>
        <v>21437.570372395887</v>
      </c>
      <c r="I40" s="111">
        <f t="shared" si="15"/>
        <v>11.473181348619912</v>
      </c>
      <c r="J40" s="106">
        <f>SUM(J41:J43)</f>
        <v>729984.63013291324</v>
      </c>
      <c r="K40" s="111">
        <f t="shared" si="16"/>
        <v>62.742650039393922</v>
      </c>
      <c r="L40" s="106">
        <f>SUM(L41:L43)</f>
        <v>87373.925290999701</v>
      </c>
      <c r="M40" s="111">
        <f t="shared" si="17"/>
        <v>91.056426028588618</v>
      </c>
      <c r="N40" s="106">
        <f>SUM(N41:N43)</f>
        <v>1092400.7245844363</v>
      </c>
      <c r="O40" s="111">
        <f t="shared" si="18"/>
        <v>80.24541185623147</v>
      </c>
      <c r="P40" s="106">
        <f>'C03'!N40</f>
        <v>0</v>
      </c>
      <c r="Q40" s="111">
        <f t="shared" si="19"/>
        <v>0</v>
      </c>
      <c r="R40" s="106">
        <f t="shared" si="1"/>
        <v>0</v>
      </c>
      <c r="S40" s="111">
        <f t="shared" si="19"/>
        <v>0</v>
      </c>
    </row>
    <row r="41" spans="1:19">
      <c r="A41" s="61" t="s">
        <v>136</v>
      </c>
      <c r="B41" s="106">
        <f>'C03'!B41</f>
        <v>992520.60860919615</v>
      </c>
      <c r="C41" s="111">
        <f t="shared" si="12"/>
        <v>30.006343941682861</v>
      </c>
      <c r="D41" s="106">
        <f>[1]MercLab!C211</f>
        <v>992520.60860919615</v>
      </c>
      <c r="E41" s="111">
        <f t="shared" si="13"/>
        <v>35.351356873617249</v>
      </c>
      <c r="F41" s="106">
        <f t="shared" si="0"/>
        <v>292424.47481931117</v>
      </c>
      <c r="G41" s="111">
        <f t="shared" si="14"/>
        <v>20.219306842149066</v>
      </c>
      <c r="H41" s="106">
        <f>[1]MercLab!D211</f>
        <v>8978.9999461521256</v>
      </c>
      <c r="I41" s="111">
        <f t="shared" si="15"/>
        <v>4.8054743574907457</v>
      </c>
      <c r="J41" s="106">
        <f>[1]MercLab!E211</f>
        <v>261400.50638693594</v>
      </c>
      <c r="K41" s="111">
        <f t="shared" si="16"/>
        <v>22.467542213004737</v>
      </c>
      <c r="L41" s="106">
        <f>[1]MercLab!F211</f>
        <v>22044.968486223053</v>
      </c>
      <c r="M41" s="111">
        <f t="shared" si="17"/>
        <v>22.974085639198247</v>
      </c>
      <c r="N41" s="106">
        <f>[1]MercLab!G211</f>
        <v>700096.13378989906</v>
      </c>
      <c r="O41" s="111">
        <f t="shared" si="18"/>
        <v>51.427558889891081</v>
      </c>
      <c r="P41" s="106">
        <f>'C03'!N41</f>
        <v>0</v>
      </c>
      <c r="Q41" s="111">
        <f t="shared" si="19"/>
        <v>0</v>
      </c>
      <c r="R41" s="106">
        <f t="shared" si="1"/>
        <v>0</v>
      </c>
      <c r="S41" s="111">
        <f t="shared" si="19"/>
        <v>0</v>
      </c>
    </row>
    <row r="42" spans="1:19">
      <c r="A42" s="61" t="s">
        <v>137</v>
      </c>
      <c r="B42" s="106">
        <f>'C03'!B42</f>
        <v>938272.22350906394</v>
      </c>
      <c r="C42" s="111">
        <f t="shared" si="12"/>
        <v>28.366281571717128</v>
      </c>
      <c r="D42" s="106">
        <f>[1]MercLab!C212</f>
        <v>938272.22350906394</v>
      </c>
      <c r="E42" s="111">
        <f t="shared" si="13"/>
        <v>33.419151129114361</v>
      </c>
      <c r="F42" s="106">
        <f t="shared" si="0"/>
        <v>546202.21617652487</v>
      </c>
      <c r="G42" s="111">
        <f t="shared" si="14"/>
        <v>37.7664359782435</v>
      </c>
      <c r="H42" s="106">
        <f>[1]MercLab!D212</f>
        <v>12458.570426243763</v>
      </c>
      <c r="I42" s="111">
        <f t="shared" si="15"/>
        <v>6.6677069911291689</v>
      </c>
      <c r="J42" s="106">
        <f>[1]MercLab!E212</f>
        <v>468414.68894550449</v>
      </c>
      <c r="K42" s="111">
        <f t="shared" si="16"/>
        <v>40.260544795947538</v>
      </c>
      <c r="L42" s="106">
        <f>[1]MercLab!F212</f>
        <v>65328.956804776652</v>
      </c>
      <c r="M42" s="111">
        <f t="shared" si="17"/>
        <v>68.082340389390367</v>
      </c>
      <c r="N42" s="106">
        <f>[1]MercLab!G212</f>
        <v>392070.00733253796</v>
      </c>
      <c r="O42" s="111">
        <f t="shared" si="18"/>
        <v>28.800620968869918</v>
      </c>
      <c r="P42" s="106">
        <f>'C03'!N42</f>
        <v>0</v>
      </c>
      <c r="Q42" s="111">
        <f t="shared" si="19"/>
        <v>0</v>
      </c>
      <c r="R42" s="106">
        <f t="shared" si="1"/>
        <v>0</v>
      </c>
      <c r="S42" s="111">
        <f t="shared" si="19"/>
        <v>0</v>
      </c>
    </row>
    <row r="43" spans="1:19">
      <c r="A43" s="61" t="s">
        <v>138</v>
      </c>
      <c r="B43" s="106">
        <f>'C03'!B43</f>
        <v>404.01826247203775</v>
      </c>
      <c r="C43" s="111">
        <f t="shared" si="12"/>
        <v>1.2214467727219281E-2</v>
      </c>
      <c r="D43" s="106">
        <f>[1]MercLab!C213</f>
        <v>404.01826247203775</v>
      </c>
      <c r="E43" s="111">
        <f t="shared" si="13"/>
        <v>1.4390223896833487E-2</v>
      </c>
      <c r="F43" s="106">
        <f t="shared" si="0"/>
        <v>169.43480047283947</v>
      </c>
      <c r="G43" s="111">
        <f t="shared" si="14"/>
        <v>1.1715347091297599E-2</v>
      </c>
      <c r="H43" s="106">
        <f>[1]MercLab!D213</f>
        <v>0</v>
      </c>
      <c r="I43" s="111">
        <f t="shared" si="15"/>
        <v>0</v>
      </c>
      <c r="J43" s="106">
        <f>[1]MercLab!E213</f>
        <v>169.43480047283947</v>
      </c>
      <c r="K43" s="111">
        <f t="shared" si="16"/>
        <v>1.4563030441649548E-2</v>
      </c>
      <c r="L43" s="106">
        <f>[1]MercLab!F213</f>
        <v>0</v>
      </c>
      <c r="M43" s="111">
        <f t="shared" si="17"/>
        <v>0</v>
      </c>
      <c r="N43" s="106">
        <f>[1]MercLab!G213</f>
        <v>234.58346199919828</v>
      </c>
      <c r="O43" s="111">
        <f t="shared" si="18"/>
        <v>1.7231997470477042E-2</v>
      </c>
      <c r="P43" s="106">
        <f>'C03'!N43</f>
        <v>0</v>
      </c>
      <c r="Q43" s="111">
        <f t="shared" si="19"/>
        <v>0</v>
      </c>
      <c r="R43" s="106">
        <f t="shared" si="1"/>
        <v>0</v>
      </c>
      <c r="S43" s="111">
        <f t="shared" si="19"/>
        <v>0</v>
      </c>
    </row>
    <row r="44" spans="1:19">
      <c r="A44" s="60" t="s">
        <v>127</v>
      </c>
      <c r="B44" s="71">
        <f>'C03'!B44</f>
        <v>644052.99903726752</v>
      </c>
      <c r="C44" s="111">
        <f t="shared" si="12"/>
        <v>19.471309349299418</v>
      </c>
      <c r="D44" s="71">
        <f>[1]MercLab!C214</f>
        <v>644052.99903726752</v>
      </c>
      <c r="E44" s="111">
        <f t="shared" si="13"/>
        <v>22.93972257804759</v>
      </c>
      <c r="F44" s="71">
        <f t="shared" si="0"/>
        <v>451131.72352526081</v>
      </c>
      <c r="G44" s="111">
        <f t="shared" si="14"/>
        <v>31.192911434041275</v>
      </c>
      <c r="H44" s="71">
        <f>[1]MercLab!D214</f>
        <v>93128.602695366426</v>
      </c>
      <c r="I44" s="111">
        <f t="shared" si="15"/>
        <v>49.841531895020317</v>
      </c>
      <c r="J44" s="71">
        <f>[1]MercLab!E214</f>
        <v>349421.24255842267</v>
      </c>
      <c r="K44" s="111">
        <f t="shared" si="16"/>
        <v>30.032981289183457</v>
      </c>
      <c r="L44" s="71">
        <f>[1]MercLab!F214</f>
        <v>8581.8782714717199</v>
      </c>
      <c r="M44" s="111">
        <f t="shared" si="17"/>
        <v>8.9435739714112561</v>
      </c>
      <c r="N44" s="71">
        <f>[1]MercLab!G214</f>
        <v>192921.27551200753</v>
      </c>
      <c r="O44" s="111">
        <f t="shared" si="18"/>
        <v>14.171582699361304</v>
      </c>
      <c r="P44" s="71">
        <f>'C03'!N44</f>
        <v>0</v>
      </c>
      <c r="Q44" s="111">
        <f t="shared" si="19"/>
        <v>0</v>
      </c>
      <c r="R44" s="71">
        <f t="shared" si="1"/>
        <v>0</v>
      </c>
      <c r="S44" s="111">
        <f t="shared" si="19"/>
        <v>0</v>
      </c>
    </row>
    <row r="45" spans="1:19">
      <c r="A45" s="60" t="s">
        <v>128</v>
      </c>
      <c r="B45" s="71">
        <f>'C03'!B45</f>
        <v>126367.6943390435</v>
      </c>
      <c r="C45" s="111">
        <f t="shared" si="12"/>
        <v>3.820406817313573</v>
      </c>
      <c r="D45" s="71">
        <f>[1]MercLab!C215</f>
        <v>126367.6943390435</v>
      </c>
      <c r="E45" s="111">
        <f t="shared" si="13"/>
        <v>4.5009337046770499</v>
      </c>
      <c r="F45" s="71">
        <f t="shared" si="0"/>
        <v>85963.973620809644</v>
      </c>
      <c r="G45" s="111">
        <f t="shared" si="14"/>
        <v>5.9438662276252652</v>
      </c>
      <c r="H45" s="71">
        <f>[1]MercLab!D215</f>
        <v>36875.954430740268</v>
      </c>
      <c r="I45" s="111">
        <f t="shared" si="15"/>
        <v>19.735655917991171</v>
      </c>
      <c r="J45" s="71">
        <f>[1]MercLab!E215</f>
        <v>49088.019190069375</v>
      </c>
      <c r="K45" s="111">
        <f t="shared" si="16"/>
        <v>4.2191469272562561</v>
      </c>
      <c r="L45" s="71">
        <f>[1]MercLab!F215</f>
        <v>0</v>
      </c>
      <c r="M45" s="111">
        <f t="shared" si="17"/>
        <v>0</v>
      </c>
      <c r="N45" s="71">
        <f>[1]MercLab!G215</f>
        <v>40403.720718233526</v>
      </c>
      <c r="O45" s="111">
        <f t="shared" si="18"/>
        <v>2.9679705776396137</v>
      </c>
      <c r="P45" s="71">
        <f>'C03'!N45</f>
        <v>0</v>
      </c>
      <c r="Q45" s="111">
        <f t="shared" si="19"/>
        <v>0</v>
      </c>
      <c r="R45" s="71">
        <f t="shared" si="1"/>
        <v>0</v>
      </c>
      <c r="S45" s="111">
        <f t="shared" si="19"/>
        <v>0</v>
      </c>
    </row>
    <row r="46" spans="1:19">
      <c r="A46" s="60" t="s">
        <v>129</v>
      </c>
      <c r="B46" s="106">
        <f>'C03'!B46</f>
        <v>52675.397304268015</v>
      </c>
      <c r="C46" s="111">
        <f t="shared" si="12"/>
        <v>1.5925070724642436</v>
      </c>
      <c r="D46" s="106">
        <f>[1]MercLab!C216</f>
        <v>52675.397304268015</v>
      </c>
      <c r="E46" s="111">
        <f t="shared" si="13"/>
        <v>1.876179448981067</v>
      </c>
      <c r="F46" s="106">
        <f t="shared" si="0"/>
        <v>37915.546381676526</v>
      </c>
      <c r="G46" s="111">
        <f t="shared" si="14"/>
        <v>2.6216207342171001</v>
      </c>
      <c r="H46" s="106">
        <f>[1]MercLab!D216</f>
        <v>19458.256118641486</v>
      </c>
      <c r="I46" s="111">
        <f t="shared" si="15"/>
        <v>10.413871408885612</v>
      </c>
      <c r="J46" s="106">
        <f>[1]MercLab!E216</f>
        <v>18457.290263035044</v>
      </c>
      <c r="K46" s="111">
        <f t="shared" si="16"/>
        <v>1.5864160091127739</v>
      </c>
      <c r="L46" s="106">
        <f>[1]MercLab!F216</f>
        <v>0</v>
      </c>
      <c r="M46" s="111">
        <f t="shared" si="17"/>
        <v>0</v>
      </c>
      <c r="N46" s="106">
        <f>[1]MercLab!G216</f>
        <v>14759.850922591377</v>
      </c>
      <c r="O46" s="111">
        <f t="shared" si="18"/>
        <v>1.0842269595440708</v>
      </c>
      <c r="P46" s="106">
        <f>'C03'!N46</f>
        <v>0</v>
      </c>
      <c r="Q46" s="111">
        <f t="shared" si="19"/>
        <v>0</v>
      </c>
      <c r="R46" s="106">
        <f t="shared" si="1"/>
        <v>0</v>
      </c>
      <c r="S46" s="111">
        <f t="shared" si="19"/>
        <v>0</v>
      </c>
    </row>
    <row r="47" spans="1:19">
      <c r="A47" s="60" t="s">
        <v>130</v>
      </c>
      <c r="B47" s="106">
        <f>'C03'!B47</f>
        <v>53295.497926457858</v>
      </c>
      <c r="C47" s="111">
        <f t="shared" si="12"/>
        <v>1.6112542424337957</v>
      </c>
      <c r="D47" s="106">
        <f>[1]MercLab!C217</f>
        <v>53295.497926457858</v>
      </c>
      <c r="E47" s="111">
        <f t="shared" si="13"/>
        <v>1.8982660416446726</v>
      </c>
      <c r="F47" s="106">
        <f t="shared" si="0"/>
        <v>32456.229632378956</v>
      </c>
      <c r="G47" s="111">
        <f t="shared" si="14"/>
        <v>2.2441434366320152</v>
      </c>
      <c r="H47" s="106">
        <f>[1]MercLab!D217</f>
        <v>15949.01517645793</v>
      </c>
      <c r="I47" s="111">
        <f t="shared" si="15"/>
        <v>8.5357594294834414</v>
      </c>
      <c r="J47" s="106">
        <f>[1]MercLab!E217</f>
        <v>16507.214455921025</v>
      </c>
      <c r="K47" s="111">
        <f t="shared" si="16"/>
        <v>1.4188057350529411</v>
      </c>
      <c r="L47" s="106">
        <f>[1]MercLab!F217</f>
        <v>0</v>
      </c>
      <c r="M47" s="111">
        <f t="shared" si="17"/>
        <v>0</v>
      </c>
      <c r="N47" s="106">
        <f>[1]MercLab!G217</f>
        <v>20839.268294078771</v>
      </c>
      <c r="O47" s="111">
        <f t="shared" si="18"/>
        <v>1.5308079072146401</v>
      </c>
      <c r="P47" s="106">
        <f>'C03'!N47</f>
        <v>0</v>
      </c>
      <c r="Q47" s="111">
        <f t="shared" si="19"/>
        <v>0</v>
      </c>
      <c r="R47" s="106">
        <f t="shared" si="1"/>
        <v>0</v>
      </c>
      <c r="S47" s="111">
        <f t="shared" si="19"/>
        <v>0</v>
      </c>
    </row>
    <row r="48" spans="1:19">
      <c r="A48" s="56"/>
      <c r="B48" s="107"/>
      <c r="C48" s="108"/>
      <c r="D48" s="107"/>
      <c r="E48" s="108"/>
      <c r="F48" s="107"/>
      <c r="G48" s="108"/>
      <c r="H48" s="107"/>
      <c r="I48" s="108"/>
      <c r="J48" s="107"/>
      <c r="K48" s="108"/>
      <c r="L48" s="107"/>
      <c r="M48" s="108"/>
      <c r="N48" s="107"/>
      <c r="O48" s="108"/>
      <c r="P48" s="107"/>
      <c r="Q48" s="108"/>
      <c r="R48" s="107"/>
      <c r="S48" s="108"/>
    </row>
    <row r="49" spans="1:19">
      <c r="A49" s="54" t="s">
        <v>16</v>
      </c>
      <c r="B49" s="105"/>
      <c r="C49" s="69"/>
      <c r="D49" s="105"/>
      <c r="E49" s="110"/>
      <c r="F49" s="105"/>
      <c r="G49" s="110"/>
      <c r="H49" s="105"/>
      <c r="I49" s="110"/>
      <c r="J49" s="105"/>
      <c r="K49" s="110"/>
      <c r="L49" s="105"/>
      <c r="M49" s="110"/>
      <c r="N49" s="105"/>
      <c r="O49" s="110"/>
      <c r="P49" s="105"/>
      <c r="Q49" s="110"/>
      <c r="R49" s="105"/>
      <c r="S49" s="110"/>
    </row>
    <row r="50" spans="1:19">
      <c r="A50" s="60" t="s">
        <v>46</v>
      </c>
      <c r="B50" s="71">
        <f>'C03'!B50</f>
        <v>1200054.1733236071</v>
      </c>
      <c r="C50" s="111">
        <f>IF(ISNUMBER(B50/B$8*100),B50/B$8*100,0)</f>
        <v>36.280595043622569</v>
      </c>
      <c r="D50" s="71">
        <f>[1]MercLab!C219</f>
        <v>915825.99686430767</v>
      </c>
      <c r="E50" s="111">
        <f>IF(ISNUMBER(D50/D$8*100),D50/D$8*100,0)</f>
        <v>32.619666905107366</v>
      </c>
      <c r="F50" s="71">
        <f t="shared" si="0"/>
        <v>353855.82058983052</v>
      </c>
      <c r="G50" s="111">
        <f>IF(ISNUMBER(F50/F$8*100),F50/F$8*100,0)</f>
        <v>24.466896687793071</v>
      </c>
      <c r="H50" s="71">
        <f>[1]MercLab!D219</f>
        <v>0</v>
      </c>
      <c r="I50" s="111">
        <f>IF(ISNUMBER(H50/H$8*100),H50/H$8*100,0)</f>
        <v>0</v>
      </c>
      <c r="J50" s="71">
        <f>[1]MercLab!E219</f>
        <v>353855.82058983052</v>
      </c>
      <c r="K50" s="111">
        <f>IF(ISNUMBER(J50/J$8*100),J50/J$8*100,0)</f>
        <v>30.414136132740023</v>
      </c>
      <c r="L50" s="71">
        <f>[1]MercLab!F219</f>
        <v>0</v>
      </c>
      <c r="M50" s="111">
        <f>IF(ISNUMBER(L50/L$8*100),L50/L$8*100,0)</f>
        <v>0</v>
      </c>
      <c r="N50" s="71">
        <f>[1]MercLab!G219</f>
        <v>561970.17627450463</v>
      </c>
      <c r="O50" s="111">
        <f>IF(ISNUMBER(N50/N$8*100),N50/N$8*100,0)</f>
        <v>41.28112260564599</v>
      </c>
      <c r="P50" s="71">
        <f>'C03'!N50</f>
        <v>234852.79437248723</v>
      </c>
      <c r="Q50" s="111">
        <f t="shared" ref="Q50:S53" si="20">IF(ISNUMBER(P50/P$8*100),P50/P$8*100,0)</f>
        <v>55.432665267469147</v>
      </c>
      <c r="R50" s="71">
        <f t="shared" si="1"/>
        <v>49375.382086812053</v>
      </c>
      <c r="S50" s="111">
        <f t="shared" si="20"/>
        <v>64.592019145258206</v>
      </c>
    </row>
    <row r="51" spans="1:19">
      <c r="A51" s="60" t="s">
        <v>47</v>
      </c>
      <c r="B51" s="71">
        <f>'C03'!B51</f>
        <v>457801.3266244118</v>
      </c>
      <c r="C51" s="111">
        <f>IF(ISNUMBER(B51/B$8*100),B51/B$8*100,0)</f>
        <v>13.840462298208763</v>
      </c>
      <c r="D51" s="71">
        <f>[1]MercLab!C220</f>
        <v>405913.8639772702</v>
      </c>
      <c r="E51" s="111">
        <f>IF(ISNUMBER(D51/D$8*100),D51/D$8*100,0)</f>
        <v>14.457740968741486</v>
      </c>
      <c r="F51" s="71">
        <f t="shared" si="0"/>
        <v>228519.19502548737</v>
      </c>
      <c r="G51" s="111">
        <f>IF(ISNUMBER(F51/F$8*100),F51/F$8*100,0)</f>
        <v>15.800660072643497</v>
      </c>
      <c r="H51" s="71">
        <f>[1]MercLab!D220</f>
        <v>0</v>
      </c>
      <c r="I51" s="111">
        <f>IF(ISNUMBER(H51/H$8*100),H51/H$8*100,0)</f>
        <v>0</v>
      </c>
      <c r="J51" s="71">
        <f>[1]MercLab!E220</f>
        <v>228519.19502548737</v>
      </c>
      <c r="K51" s="111">
        <f>IF(ISNUMBER(J51/J$8*100),J51/J$8*100,0)</f>
        <v>19.641372282259649</v>
      </c>
      <c r="L51" s="71">
        <f>[1]MercLab!F220</f>
        <v>0</v>
      </c>
      <c r="M51" s="111">
        <f>IF(ISNUMBER(L51/L$8*100),L51/L$8*100,0)</f>
        <v>0</v>
      </c>
      <c r="N51" s="71">
        <f>[1]MercLab!G220</f>
        <v>177394.66895180021</v>
      </c>
      <c r="O51" s="111">
        <f>IF(ISNUMBER(N51/N$8*100),N51/N$8*100,0)</f>
        <v>13.031031516893465</v>
      </c>
      <c r="P51" s="71">
        <f>'C03'!N51</f>
        <v>48032.474980631989</v>
      </c>
      <c r="Q51" s="111">
        <f t="shared" si="20"/>
        <v>11.337178740766889</v>
      </c>
      <c r="R51" s="71">
        <f t="shared" si="1"/>
        <v>3854.9876665096381</v>
      </c>
      <c r="S51" s="111">
        <f t="shared" si="20"/>
        <v>5.0430280564134007</v>
      </c>
    </row>
    <row r="52" spans="1:19">
      <c r="A52" s="60" t="s">
        <v>68</v>
      </c>
      <c r="B52" s="106">
        <f>'C03'!B52</f>
        <v>1642435.247485101</v>
      </c>
      <c r="C52" s="111">
        <f>IF(ISNUMBER(B52/B$8*100),B52/B$8*100,0)</f>
        <v>49.654865108585632</v>
      </c>
      <c r="D52" s="106">
        <f>[1]MercLab!C221</f>
        <v>1480522.327566158</v>
      </c>
      <c r="E52" s="111">
        <f>IF(ISNUMBER(D52/D$8*100),D52/D$8*100,0)</f>
        <v>52.732883032515375</v>
      </c>
      <c r="F52" s="106">
        <f t="shared" si="0"/>
        <v>861364.80254645098</v>
      </c>
      <c r="G52" s="111">
        <f>IF(ISNUMBER(F52/F$8*100),F52/F$8*100,0)</f>
        <v>59.557939726061882</v>
      </c>
      <c r="H52" s="106">
        <f>[1]MercLab!D221</f>
        <v>186171.65959170979</v>
      </c>
      <c r="I52" s="111">
        <f>IF(ISNUMBER(H52/H$8*100),H52/H$8*100,0)</f>
        <v>99.637280501694306</v>
      </c>
      <c r="J52" s="106">
        <f>[1]MercLab!E221</f>
        <v>579237.33939226961</v>
      </c>
      <c r="K52" s="111">
        <f>IF(ISNUMBER(J52/J$8*100),J52/J$8*100,0)</f>
        <v>49.785823118798575</v>
      </c>
      <c r="L52" s="106">
        <f>[1]MercLab!F221</f>
        <v>95955.803562471541</v>
      </c>
      <c r="M52" s="111">
        <f>IF(ISNUMBER(L52/L$8*100),L52/L$8*100,0)</f>
        <v>100</v>
      </c>
      <c r="N52" s="106">
        <f>[1]MercLab!G221</f>
        <v>619157.5250195493</v>
      </c>
      <c r="O52" s="111">
        <f>IF(ISNUMBER(N52/N$8*100),N52/N$8*100,0)</f>
        <v>45.481982463879582</v>
      </c>
      <c r="P52" s="106">
        <f>'C03'!N52</f>
        <v>139144.53397879264</v>
      </c>
      <c r="Q52" s="111">
        <f t="shared" si="20"/>
        <v>32.842497771650905</v>
      </c>
      <c r="R52" s="106">
        <f t="shared" si="1"/>
        <v>22768.385940150358</v>
      </c>
      <c r="S52" s="111">
        <f t="shared" si="20"/>
        <v>29.785207899092402</v>
      </c>
    </row>
    <row r="53" spans="1:19">
      <c r="A53" s="60" t="s">
        <v>64</v>
      </c>
      <c r="B53" s="106">
        <f>'C03'!B53</f>
        <v>7411.818857550059</v>
      </c>
      <c r="C53" s="111">
        <f>IF(ISNUMBER(B53/B$8*100),B53/B$8*100,0)</f>
        <v>0.22407754956821091</v>
      </c>
      <c r="D53" s="106">
        <f>[1]MercLab!C222</f>
        <v>5326.2505801932793</v>
      </c>
      <c r="E53" s="111">
        <f>IF(ISNUMBER(D53/D$8*100),D53/D$8*100,0)</f>
        <v>0.18970909362030447</v>
      </c>
      <c r="F53" s="106">
        <f t="shared" si="0"/>
        <v>2523.7807946825351</v>
      </c>
      <c r="G53" s="111">
        <f>IF(ISNUMBER(F53/F$8*100),F53/F$8*100,0)</f>
        <v>0.17450351350221224</v>
      </c>
      <c r="H53" s="106">
        <f>[1]MercLab!D222</f>
        <v>677.73920189135788</v>
      </c>
      <c r="I53" s="111">
        <f>IF(ISNUMBER(H53/H$8*100),H53/H$8*100,0)</f>
        <v>0.36271949830569528</v>
      </c>
      <c r="J53" s="106">
        <f>[1]MercLab!E222</f>
        <v>1846.041592791177</v>
      </c>
      <c r="K53" s="111">
        <f>IF(ISNUMBER(J53/J$8*100),J53/J$8*100,0)</f>
        <v>0.15866846620260075</v>
      </c>
      <c r="L53" s="106">
        <f>[1]MercLab!F222</f>
        <v>0</v>
      </c>
      <c r="M53" s="111">
        <f>IF(ISNUMBER(L53/L$8*100),L53/L$8*100,0)</f>
        <v>0</v>
      </c>
      <c r="N53" s="106">
        <f>[1]MercLab!G222</f>
        <v>2802.4697855107424</v>
      </c>
      <c r="O53" s="111">
        <f>IF(ISNUMBER(N53/N$8*100),N53/N$8*100,0)</f>
        <v>0.20586341357335108</v>
      </c>
      <c r="P53" s="106">
        <f>'C03'!N53</f>
        <v>1642.4001230433755</v>
      </c>
      <c r="Q53" s="111">
        <f t="shared" si="20"/>
        <v>0.38765822011687823</v>
      </c>
      <c r="R53" s="106">
        <f t="shared" si="1"/>
        <v>443.16815431340365</v>
      </c>
      <c r="S53" s="111">
        <f t="shared" si="20"/>
        <v>0.5797448991412617</v>
      </c>
    </row>
    <row r="54" spans="1:19">
      <c r="A54" s="198"/>
      <c r="B54" s="198"/>
      <c r="C54" s="156"/>
      <c r="D54" s="155"/>
      <c r="E54" s="156"/>
      <c r="F54" s="155"/>
      <c r="G54" s="156"/>
      <c r="H54" s="155"/>
      <c r="I54" s="156"/>
      <c r="J54" s="155"/>
      <c r="K54" s="156"/>
      <c r="L54" s="155"/>
      <c r="M54" s="156"/>
      <c r="N54" s="155"/>
      <c r="O54" s="156"/>
      <c r="P54" s="155"/>
      <c r="Q54" s="156"/>
      <c r="R54" s="155"/>
      <c r="S54" s="156"/>
    </row>
    <row r="55" spans="1:19">
      <c r="A55" s="14" t="str">
        <f>'C01'!$A$46</f>
        <v>Fuente: Instituto Nacional de Estadística (INE). XL Encuesta Permanente de Hogares de Propósitos Múltiples, Septiembre 2010.</v>
      </c>
    </row>
    <row r="56" spans="1:19">
      <c r="A56" s="14" t="str">
        <f>'C02'!$A$46</f>
        <v>El salario mínimo en el área urbana es Lps. 5,500 y en la área rural es Lps. 4,055 (Promedio de salarios mínimos por rama)</v>
      </c>
      <c r="B56" s="8"/>
      <c r="C56" s="47"/>
      <c r="D56" s="8"/>
    </row>
    <row r="57" spans="1:19">
      <c r="A57" s="2" t="s">
        <v>116</v>
      </c>
    </row>
    <row r="58" spans="1:19">
      <c r="A58" s="2" t="s">
        <v>117</v>
      </c>
    </row>
    <row r="59" spans="1:19">
      <c r="A59" s="2" t="s">
        <v>131</v>
      </c>
    </row>
    <row r="60" spans="1:19">
      <c r="A60" s="2"/>
    </row>
    <row r="61" spans="1:19">
      <c r="A61" s="222" t="s">
        <v>102</v>
      </c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</row>
    <row r="62" spans="1:19">
      <c r="A62" s="222" t="s">
        <v>103</v>
      </c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</row>
    <row r="63" spans="1:19">
      <c r="A63" s="222" t="s">
        <v>41</v>
      </c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3"/>
      <c r="N63" s="222"/>
      <c r="O63" s="223"/>
      <c r="P63" s="222"/>
      <c r="Q63" s="223"/>
      <c r="R63" s="222"/>
      <c r="S63" s="223"/>
    </row>
    <row r="64" spans="1:19">
      <c r="A64" s="23" t="s">
        <v>21</v>
      </c>
      <c r="B64" s="8"/>
      <c r="C64" s="47"/>
      <c r="D64" s="8"/>
      <c r="E64" s="47"/>
      <c r="F64" s="8"/>
      <c r="G64" s="47"/>
      <c r="H64" s="8"/>
      <c r="I64" s="47"/>
      <c r="J64" s="8"/>
      <c r="K64" s="47"/>
      <c r="L64" s="8"/>
      <c r="M64" s="47"/>
      <c r="N64" s="8"/>
      <c r="O64" s="47"/>
      <c r="P64" s="8"/>
      <c r="Q64" s="47"/>
      <c r="R64" s="8"/>
      <c r="S64" s="47"/>
    </row>
    <row r="65" spans="1:19">
      <c r="A65" s="218" t="s">
        <v>39</v>
      </c>
      <c r="B65" s="258" t="s">
        <v>24</v>
      </c>
      <c r="C65" s="258"/>
      <c r="D65" s="258" t="s">
        <v>23</v>
      </c>
      <c r="E65" s="258"/>
      <c r="F65" s="255" t="s">
        <v>8</v>
      </c>
      <c r="G65" s="255"/>
      <c r="H65" s="255"/>
      <c r="I65" s="255"/>
      <c r="J65" s="255"/>
      <c r="K65" s="255"/>
      <c r="L65" s="255"/>
      <c r="M65" s="256"/>
      <c r="N65" s="250" t="s">
        <v>1</v>
      </c>
      <c r="O65" s="251"/>
      <c r="P65" s="250" t="s">
        <v>2</v>
      </c>
      <c r="Q65" s="251"/>
      <c r="R65" s="250" t="s">
        <v>10</v>
      </c>
      <c r="S65" s="251"/>
    </row>
    <row r="66" spans="1:19" ht="18" customHeight="1">
      <c r="A66" s="257"/>
      <c r="B66" s="259"/>
      <c r="C66" s="259"/>
      <c r="D66" s="259"/>
      <c r="E66" s="259"/>
      <c r="F66" s="254" t="s">
        <v>11</v>
      </c>
      <c r="G66" s="254"/>
      <c r="H66" s="254" t="s">
        <v>141</v>
      </c>
      <c r="I66" s="254"/>
      <c r="J66" s="254" t="s">
        <v>12</v>
      </c>
      <c r="K66" s="254"/>
      <c r="L66" s="254" t="s">
        <v>142</v>
      </c>
      <c r="M66" s="254"/>
      <c r="N66" s="252"/>
      <c r="O66" s="253"/>
      <c r="P66" s="252"/>
      <c r="Q66" s="253"/>
      <c r="R66" s="252"/>
      <c r="S66" s="253"/>
    </row>
    <row r="67" spans="1:19">
      <c r="A67" s="219"/>
      <c r="B67" s="48" t="s">
        <v>6</v>
      </c>
      <c r="C67" s="49" t="s">
        <v>113</v>
      </c>
      <c r="D67" s="48" t="s">
        <v>6</v>
      </c>
      <c r="E67" s="49" t="s">
        <v>113</v>
      </c>
      <c r="F67" s="48" t="s">
        <v>6</v>
      </c>
      <c r="G67" s="49" t="s">
        <v>113</v>
      </c>
      <c r="H67" s="48" t="s">
        <v>6</v>
      </c>
      <c r="I67" s="49" t="s">
        <v>113</v>
      </c>
      <c r="J67" s="48" t="s">
        <v>6</v>
      </c>
      <c r="K67" s="49" t="s">
        <v>113</v>
      </c>
      <c r="L67" s="48" t="s">
        <v>6</v>
      </c>
      <c r="M67" s="49" t="s">
        <v>113</v>
      </c>
      <c r="N67" s="48" t="s">
        <v>6</v>
      </c>
      <c r="O67" s="49" t="s">
        <v>113</v>
      </c>
      <c r="P67" s="48" t="s">
        <v>6</v>
      </c>
      <c r="Q67" s="49" t="s">
        <v>113</v>
      </c>
      <c r="R67" s="48" t="s">
        <v>6</v>
      </c>
      <c r="S67" s="49" t="s">
        <v>113</v>
      </c>
    </row>
    <row r="68" spans="1:19">
      <c r="A68" s="62"/>
      <c r="B68" s="63"/>
      <c r="C68" s="64"/>
      <c r="D68" s="63"/>
      <c r="E68" s="64"/>
      <c r="F68" s="63"/>
      <c r="G68" s="64"/>
      <c r="H68" s="63"/>
      <c r="I68" s="64"/>
      <c r="J68" s="63"/>
      <c r="K68" s="64"/>
      <c r="L68" s="63"/>
      <c r="M68" s="65"/>
      <c r="N68" s="63"/>
      <c r="O68" s="66"/>
      <c r="P68" s="63"/>
      <c r="Q68" s="64"/>
      <c r="R68" s="63"/>
      <c r="S68" s="66"/>
    </row>
    <row r="69" spans="1:19" ht="12.75" customHeight="1">
      <c r="A69" s="51" t="s">
        <v>132</v>
      </c>
      <c r="B69" s="22">
        <f t="shared" ref="B69:S69" si="21">B8</f>
        <v>3307702.5662911604</v>
      </c>
      <c r="C69" s="110">
        <f t="shared" si="21"/>
        <v>99.999999999986287</v>
      </c>
      <c r="D69" s="22">
        <f t="shared" si="21"/>
        <v>2807588.4389883634</v>
      </c>
      <c r="E69" s="110">
        <f t="shared" si="21"/>
        <v>84.880317462656208</v>
      </c>
      <c r="F69" s="22">
        <f t="shared" si="21"/>
        <v>1446263.5989564417</v>
      </c>
      <c r="G69" s="110">
        <f t="shared" si="21"/>
        <v>43.724112732968578</v>
      </c>
      <c r="H69" s="22">
        <f t="shared" si="21"/>
        <v>186849.39879360114</v>
      </c>
      <c r="I69" s="110">
        <f t="shared" si="21"/>
        <v>5.6489177926028109</v>
      </c>
      <c r="J69" s="22">
        <f t="shared" si="21"/>
        <v>1163458.3966003689</v>
      </c>
      <c r="K69" s="110">
        <f t="shared" si="21"/>
        <v>35.174214527545146</v>
      </c>
      <c r="L69" s="22">
        <f t="shared" si="21"/>
        <v>95955.803562471541</v>
      </c>
      <c r="M69" s="110">
        <f t="shared" si="21"/>
        <v>2.90098041282062</v>
      </c>
      <c r="N69" s="22">
        <f t="shared" si="21"/>
        <v>1361324.8400314685</v>
      </c>
      <c r="O69" s="110">
        <f t="shared" si="21"/>
        <v>41.156204729673931</v>
      </c>
      <c r="P69" s="22">
        <f t="shared" si="21"/>
        <v>423672.20345493901</v>
      </c>
      <c r="Q69" s="110">
        <f t="shared" si="21"/>
        <v>12.808654797822147</v>
      </c>
      <c r="R69" s="22">
        <f t="shared" si="21"/>
        <v>76441.923847857863</v>
      </c>
      <c r="S69" s="110">
        <f t="shared" si="21"/>
        <v>2.3110277395216396</v>
      </c>
    </row>
    <row r="70" spans="1:19">
      <c r="A70" s="25"/>
      <c r="B70" s="22"/>
      <c r="C70" s="69"/>
      <c r="D70" s="22"/>
      <c r="E70" s="69"/>
      <c r="F70" s="22"/>
      <c r="G70" s="69"/>
      <c r="H70" s="22"/>
      <c r="I70" s="69"/>
      <c r="J70" s="22"/>
      <c r="K70" s="69"/>
      <c r="L70" s="22"/>
      <c r="M70" s="69"/>
      <c r="N70" s="22"/>
      <c r="O70" s="69"/>
      <c r="P70" s="22"/>
      <c r="Q70" s="69"/>
      <c r="R70" s="22"/>
      <c r="S70" s="69"/>
    </row>
    <row r="71" spans="1:19">
      <c r="A71" s="67" t="s">
        <v>22</v>
      </c>
      <c r="B71" s="22"/>
      <c r="C71" s="69"/>
      <c r="D71" s="22"/>
      <c r="E71" s="110"/>
      <c r="F71" s="22"/>
      <c r="G71" s="110"/>
      <c r="H71" s="22"/>
      <c r="I71" s="110"/>
      <c r="J71" s="22"/>
      <c r="K71" s="110"/>
      <c r="L71" s="22"/>
      <c r="M71" s="110"/>
      <c r="N71" s="22"/>
      <c r="O71" s="110"/>
      <c r="P71" s="22"/>
      <c r="Q71" s="110"/>
      <c r="R71" s="22"/>
      <c r="S71" s="110"/>
    </row>
    <row r="72" spans="1:19" ht="12.75" customHeight="1">
      <c r="A72" s="55" t="s">
        <v>73</v>
      </c>
      <c r="B72" s="106">
        <f>'C03'!B72</f>
        <v>1191561.9767905404</v>
      </c>
      <c r="C72" s="111">
        <f>IF(ISNUMBER(B72/B$69*100),B72/B$69*100,0)</f>
        <v>36.023855014467259</v>
      </c>
      <c r="D72" s="106">
        <f>[1]MercLab!C225</f>
        <v>907776.96848555806</v>
      </c>
      <c r="E72" s="111">
        <f>IF(ISNUMBER(D72/D$69*100),D72/D$69*100,0)</f>
        <v>32.332978576185127</v>
      </c>
      <c r="F72" s="106">
        <f t="shared" ref="F72:F94" si="22">H72+J72+L72</f>
        <v>348948.13159753702</v>
      </c>
      <c r="G72" s="111">
        <f>IF(ISNUMBER(F72/F$69*100),F72/F$69*100,0)</f>
        <v>24.127560968091998</v>
      </c>
      <c r="H72" s="106">
        <f>[1]MercLab!D225</f>
        <v>0</v>
      </c>
      <c r="I72" s="111">
        <f>IF(ISNUMBER(H72/H$69*100),H72/H$69*100,0)</f>
        <v>0</v>
      </c>
      <c r="J72" s="106">
        <f>[1]MercLab!E225</f>
        <v>348948.13159753702</v>
      </c>
      <c r="K72" s="111">
        <f>IF(ISNUMBER(J72/J$69*100),J72/J$69*100,0)</f>
        <v>29.992317096783623</v>
      </c>
      <c r="L72" s="106">
        <f>[1]MercLab!F225</f>
        <v>0</v>
      </c>
      <c r="M72" s="111">
        <f>IF(ISNUMBER(L72/L$69*100),L72/L$69*100,0)</f>
        <v>0</v>
      </c>
      <c r="N72" s="106">
        <f>[1]MercLab!G225</f>
        <v>558828.83688804845</v>
      </c>
      <c r="O72" s="111">
        <f>IF(ISNUMBER(N72/N$69*100),N72/N$69*100,0)</f>
        <v>41.050366558736307</v>
      </c>
      <c r="P72" s="106">
        <f>'C03'!N72</f>
        <v>234409.62621817383</v>
      </c>
      <c r="Q72" s="111">
        <f>IF(ISNUMBER(P72/P$69*100),P72/P$69*100,0)</f>
        <v>55.328063608285596</v>
      </c>
      <c r="R72" s="106">
        <f t="shared" ref="R72:R94" si="23">B72-(D72+P72)</f>
        <v>49375.38208680856</v>
      </c>
      <c r="S72" s="111">
        <f t="shared" ref="S72:S94" si="24">IF(ISNUMBER(R72/R$8*100),R72/R$8*100,0)</f>
        <v>64.592019145253644</v>
      </c>
    </row>
    <row r="73" spans="1:19">
      <c r="A73" s="55" t="s">
        <v>91</v>
      </c>
      <c r="B73" s="106">
        <f>'C03'!B73</f>
        <v>8492.1965330638322</v>
      </c>
      <c r="C73" s="111">
        <f t="shared" ref="C73:C81" si="25">IF(ISNUMBER(B73/B$69*100),B73/B$69*100,0)</f>
        <v>0.25674002915521837</v>
      </c>
      <c r="D73" s="106">
        <f>[1]MercLab!C226</f>
        <v>8049.0283787504313</v>
      </c>
      <c r="E73" s="111">
        <f t="shared" ref="E73:E81" si="26">IF(ISNUMBER(D73/D$69*100),D73/D$69*100,0)</f>
        <v>0.28668832892226453</v>
      </c>
      <c r="F73" s="106">
        <f t="shared" si="22"/>
        <v>4907.6889922940081</v>
      </c>
      <c r="G73" s="111">
        <f t="shared" ref="G73:G81" si="27">IF(ISNUMBER(F73/F$69*100),F73/F$69*100,0)</f>
        <v>0.33933571970110943</v>
      </c>
      <c r="H73" s="106">
        <f>[1]MercLab!D226</f>
        <v>0</v>
      </c>
      <c r="I73" s="111">
        <f t="shared" ref="I73:I81" si="28">IF(ISNUMBER(H73/H$69*100),H73/H$69*100,0)</f>
        <v>0</v>
      </c>
      <c r="J73" s="106">
        <f>[1]MercLab!E226</f>
        <v>4907.6889922940081</v>
      </c>
      <c r="K73" s="111">
        <f t="shared" ref="K73:K81" si="29">IF(ISNUMBER(J73/J$69*100),J73/J$69*100,0)</f>
        <v>0.42181903595644671</v>
      </c>
      <c r="L73" s="106">
        <f>[1]MercLab!F226</f>
        <v>0</v>
      </c>
      <c r="M73" s="111">
        <f t="shared" ref="M73:M81" si="30">IF(ISNUMBER(L73/L$69*100),L73/L$69*100,0)</f>
        <v>0</v>
      </c>
      <c r="N73" s="106">
        <f>[1]MercLab!G226</f>
        <v>3141.3393864564214</v>
      </c>
      <c r="O73" s="111">
        <f t="shared" ref="O73:O81" si="31">IF(ISNUMBER(N73/N$69*100),N73/N$69*100,0)</f>
        <v>0.23075604690970053</v>
      </c>
      <c r="P73" s="106">
        <f>'C03'!N73</f>
        <v>443.16815431340206</v>
      </c>
      <c r="Q73" s="111">
        <f t="shared" ref="Q73:Q81" si="32">IF(ISNUMBER(P73/P$69*100),P73/P$69*100,0)</f>
        <v>0.10460165918355713</v>
      </c>
      <c r="R73" s="106">
        <f t="shared" si="23"/>
        <v>0</v>
      </c>
      <c r="S73" s="111">
        <f t="shared" si="24"/>
        <v>0</v>
      </c>
    </row>
    <row r="74" spans="1:19">
      <c r="A74" s="55" t="s">
        <v>74</v>
      </c>
      <c r="B74" s="106">
        <f>'C03'!B74</f>
        <v>457801.3266244118</v>
      </c>
      <c r="C74" s="111">
        <f t="shared" si="25"/>
        <v>13.840462298208763</v>
      </c>
      <c r="D74" s="106">
        <f>[1]MercLab!C227</f>
        <v>405913.8639772702</v>
      </c>
      <c r="E74" s="111">
        <f t="shared" si="26"/>
        <v>14.457740968741486</v>
      </c>
      <c r="F74" s="106">
        <f t="shared" si="22"/>
        <v>228519.19502548737</v>
      </c>
      <c r="G74" s="111">
        <f t="shared" si="27"/>
        <v>15.800660072643497</v>
      </c>
      <c r="H74" s="106">
        <f>[1]MercLab!D227</f>
        <v>0</v>
      </c>
      <c r="I74" s="111">
        <f t="shared" si="28"/>
        <v>0</v>
      </c>
      <c r="J74" s="106">
        <f>[1]MercLab!E227</f>
        <v>228519.19502548737</v>
      </c>
      <c r="K74" s="111">
        <f t="shared" si="29"/>
        <v>19.641372282259649</v>
      </c>
      <c r="L74" s="106">
        <f>[1]MercLab!F227</f>
        <v>0</v>
      </c>
      <c r="M74" s="111">
        <f t="shared" si="30"/>
        <v>0</v>
      </c>
      <c r="N74" s="106">
        <f>[1]MercLab!G227</f>
        <v>177394.66895180021</v>
      </c>
      <c r="O74" s="111">
        <f t="shared" si="31"/>
        <v>13.031031516893465</v>
      </c>
      <c r="P74" s="106">
        <f>'C03'!N74</f>
        <v>48032.474980631989</v>
      </c>
      <c r="Q74" s="111">
        <f t="shared" si="32"/>
        <v>11.337178740766889</v>
      </c>
      <c r="R74" s="106">
        <f t="shared" si="23"/>
        <v>3854.9876665096381</v>
      </c>
      <c r="S74" s="111">
        <f t="shared" si="24"/>
        <v>5.0430280564134007</v>
      </c>
    </row>
    <row r="75" spans="1:19">
      <c r="A75" s="55" t="s">
        <v>75</v>
      </c>
      <c r="B75" s="106">
        <f>'C03'!B75</f>
        <v>11025.832683165689</v>
      </c>
      <c r="C75" s="111">
        <f t="shared" si="25"/>
        <v>0.33333809380353879</v>
      </c>
      <c r="D75" s="106">
        <f>[1]MercLab!C228</f>
        <v>10871.862671607927</v>
      </c>
      <c r="E75" s="111">
        <f t="shared" si="26"/>
        <v>0.38723135202555903</v>
      </c>
      <c r="F75" s="106">
        <f t="shared" si="22"/>
        <v>10871.862671607934</v>
      </c>
      <c r="G75" s="111">
        <f t="shared" si="27"/>
        <v>0.75172068767080757</v>
      </c>
      <c r="H75" s="106">
        <f>[1]MercLab!D228</f>
        <v>5314.3717087499926</v>
      </c>
      <c r="I75" s="111">
        <f t="shared" si="28"/>
        <v>2.8442005931313648</v>
      </c>
      <c r="J75" s="106">
        <f>[1]MercLab!E228</f>
        <v>5557.4909628579408</v>
      </c>
      <c r="K75" s="111">
        <f t="shared" si="29"/>
        <v>0.47766993466177704</v>
      </c>
      <c r="L75" s="106">
        <f>[1]MercLab!F228</f>
        <v>0</v>
      </c>
      <c r="M75" s="111">
        <f t="shared" si="30"/>
        <v>0</v>
      </c>
      <c r="N75" s="106">
        <f>[1]MercLab!G228</f>
        <v>0</v>
      </c>
      <c r="O75" s="111">
        <f t="shared" si="31"/>
        <v>0</v>
      </c>
      <c r="P75" s="106">
        <f>'C03'!N75</f>
        <v>0</v>
      </c>
      <c r="Q75" s="111">
        <f t="shared" si="32"/>
        <v>0</v>
      </c>
      <c r="R75" s="106">
        <f t="shared" si="23"/>
        <v>153.97001155776161</v>
      </c>
      <c r="S75" s="111">
        <f t="shared" si="24"/>
        <v>0.2014209007405513</v>
      </c>
    </row>
    <row r="76" spans="1:19">
      <c r="A76" s="55" t="s">
        <v>92</v>
      </c>
      <c r="B76" s="106">
        <f>'C03'!B76</f>
        <v>168816.9401885354</v>
      </c>
      <c r="C76" s="111">
        <f t="shared" si="25"/>
        <v>5.1037521302232856</v>
      </c>
      <c r="D76" s="106">
        <f>[1]MercLab!C229</f>
        <v>164008.358416426</v>
      </c>
      <c r="E76" s="111">
        <f t="shared" si="26"/>
        <v>5.8416096938881061</v>
      </c>
      <c r="F76" s="106">
        <f t="shared" si="22"/>
        <v>111576.36022050718</v>
      </c>
      <c r="G76" s="111">
        <f t="shared" si="27"/>
        <v>7.7148011123985709</v>
      </c>
      <c r="H76" s="106">
        <f>[1]MercLab!D229</f>
        <v>789.81697023879883</v>
      </c>
      <c r="I76" s="111">
        <f t="shared" si="28"/>
        <v>0.42270244129136958</v>
      </c>
      <c r="J76" s="106">
        <f>[1]MercLab!E229</f>
        <v>110786.54325026838</v>
      </c>
      <c r="K76" s="111">
        <f t="shared" si="29"/>
        <v>9.5221748860111539</v>
      </c>
      <c r="L76" s="106">
        <f>[1]MercLab!F229</f>
        <v>0</v>
      </c>
      <c r="M76" s="111">
        <f t="shared" si="30"/>
        <v>0</v>
      </c>
      <c r="N76" s="106">
        <f>[1]MercLab!G229</f>
        <v>52431.998195918844</v>
      </c>
      <c r="O76" s="111">
        <f t="shared" si="31"/>
        <v>3.8515420165775289</v>
      </c>
      <c r="P76" s="106">
        <f>'C03'!N76</f>
        <v>2710.620634134943</v>
      </c>
      <c r="Q76" s="111">
        <f t="shared" si="32"/>
        <v>0.63979194576149234</v>
      </c>
      <c r="R76" s="106">
        <f t="shared" si="23"/>
        <v>2097.9611379744601</v>
      </c>
      <c r="S76" s="111">
        <f t="shared" si="24"/>
        <v>2.7445164019550661</v>
      </c>
    </row>
    <row r="77" spans="1:19">
      <c r="A77" s="55" t="s">
        <v>110</v>
      </c>
      <c r="B77" s="106">
        <f>'C03'!B77</f>
        <v>743457.06920857157</v>
      </c>
      <c r="C77" s="111">
        <f t="shared" si="25"/>
        <v>22.47653935952864</v>
      </c>
      <c r="D77" s="106">
        <f>[1]MercLab!C230</f>
        <v>611170.39632351126</v>
      </c>
      <c r="E77" s="111">
        <f t="shared" si="26"/>
        <v>21.768518057572912</v>
      </c>
      <c r="F77" s="106">
        <f t="shared" si="22"/>
        <v>225872.36356957676</v>
      </c>
      <c r="G77" s="111">
        <f t="shared" si="27"/>
        <v>15.617648382532481</v>
      </c>
      <c r="H77" s="106">
        <f>[1]MercLab!D230</f>
        <v>0</v>
      </c>
      <c r="I77" s="111">
        <f t="shared" si="28"/>
        <v>0</v>
      </c>
      <c r="J77" s="106">
        <f>[1]MercLab!E230</f>
        <v>225872.36356957676</v>
      </c>
      <c r="K77" s="111">
        <f t="shared" si="29"/>
        <v>19.413875410549867</v>
      </c>
      <c r="L77" s="106">
        <f>[1]MercLab!F230</f>
        <v>0</v>
      </c>
      <c r="M77" s="111">
        <f t="shared" si="30"/>
        <v>0</v>
      </c>
      <c r="N77" s="106">
        <f>[1]MercLab!G230</f>
        <v>385298.03275392804</v>
      </c>
      <c r="O77" s="111">
        <f t="shared" si="31"/>
        <v>28.303166255676455</v>
      </c>
      <c r="P77" s="106">
        <f>'C03'!N77</f>
        <v>124181.3620288316</v>
      </c>
      <c r="Q77" s="111">
        <f t="shared" si="32"/>
        <v>29.310717346137931</v>
      </c>
      <c r="R77" s="106">
        <f t="shared" si="23"/>
        <v>8105.3108562286943</v>
      </c>
      <c r="S77" s="111">
        <f t="shared" si="24"/>
        <v>10.603227192921873</v>
      </c>
    </row>
    <row r="78" spans="1:19">
      <c r="A78" s="55" t="s">
        <v>77</v>
      </c>
      <c r="B78" s="106">
        <f>'C03'!B78</f>
        <v>117615.55858302192</v>
      </c>
      <c r="C78" s="111">
        <f t="shared" si="25"/>
        <v>3.555808184860501</v>
      </c>
      <c r="D78" s="106">
        <f>[1]MercLab!C231</f>
        <v>113199.05572621951</v>
      </c>
      <c r="E78" s="111">
        <f t="shared" si="26"/>
        <v>4.0318963475646612</v>
      </c>
      <c r="F78" s="106">
        <f t="shared" si="22"/>
        <v>54472.94090006905</v>
      </c>
      <c r="G78" s="111">
        <f t="shared" si="27"/>
        <v>3.7664600657428049</v>
      </c>
      <c r="H78" s="106">
        <f>[1]MercLab!D231</f>
        <v>3571.051526934014</v>
      </c>
      <c r="I78" s="111">
        <f t="shared" si="28"/>
        <v>1.9111924094969626</v>
      </c>
      <c r="J78" s="106">
        <f>[1]MercLab!E231</f>
        <v>50901.889373135033</v>
      </c>
      <c r="K78" s="111">
        <f t="shared" si="29"/>
        <v>4.3750502400318396</v>
      </c>
      <c r="L78" s="106">
        <f>[1]MercLab!F231</f>
        <v>0</v>
      </c>
      <c r="M78" s="111">
        <f t="shared" si="30"/>
        <v>0</v>
      </c>
      <c r="N78" s="106">
        <f>[1]MercLab!G231</f>
        <v>58726.114826150304</v>
      </c>
      <c r="O78" s="111">
        <f t="shared" si="31"/>
        <v>4.3138943108386085</v>
      </c>
      <c r="P78" s="106">
        <f>'C03'!N78</f>
        <v>2334.4034798215471</v>
      </c>
      <c r="Q78" s="111">
        <f t="shared" si="32"/>
        <v>0.55099283379581687</v>
      </c>
      <c r="R78" s="106">
        <f t="shared" si="23"/>
        <v>2082.0993769808701</v>
      </c>
      <c r="S78" s="111">
        <f t="shared" si="24"/>
        <v>2.7237663211157095</v>
      </c>
    </row>
    <row r="79" spans="1:19">
      <c r="A79" s="55" t="s">
        <v>76</v>
      </c>
      <c r="B79" s="106">
        <f>'C03'!B79</f>
        <v>101772.11118585677</v>
      </c>
      <c r="C79" s="111">
        <f t="shared" si="25"/>
        <v>3.0768217258413038</v>
      </c>
      <c r="D79" s="106">
        <f>[1]MercLab!C232</f>
        <v>97442.833679857067</v>
      </c>
      <c r="E79" s="111">
        <f t="shared" si="26"/>
        <v>3.4706950750576495</v>
      </c>
      <c r="F79" s="106">
        <f t="shared" si="22"/>
        <v>76516.115583708452</v>
      </c>
      <c r="G79" s="111">
        <f t="shared" si="27"/>
        <v>5.2906064730467532</v>
      </c>
      <c r="H79" s="106">
        <f>[1]MercLab!D232</f>
        <v>2901.0557138103409</v>
      </c>
      <c r="I79" s="111">
        <f t="shared" si="28"/>
        <v>1.552617098337536</v>
      </c>
      <c r="J79" s="106">
        <f>[1]MercLab!E232</f>
        <v>73615.059869898105</v>
      </c>
      <c r="K79" s="111">
        <f t="shared" si="29"/>
        <v>6.3272619016719185</v>
      </c>
      <c r="L79" s="106">
        <f>[1]MercLab!F232</f>
        <v>0</v>
      </c>
      <c r="M79" s="111">
        <f t="shared" si="30"/>
        <v>0</v>
      </c>
      <c r="N79" s="106">
        <f>[1]MercLab!G232</f>
        <v>20926.718096148747</v>
      </c>
      <c r="O79" s="111">
        <f t="shared" si="31"/>
        <v>1.5372317819209853</v>
      </c>
      <c r="P79" s="106">
        <f>'C03'!N79</f>
        <v>942.55911584610055</v>
      </c>
      <c r="Q79" s="111">
        <f t="shared" si="32"/>
        <v>0.2224736737883134</v>
      </c>
      <c r="R79" s="106">
        <f t="shared" si="23"/>
        <v>3386.7183901536046</v>
      </c>
      <c r="S79" s="111">
        <f t="shared" si="24"/>
        <v>4.4304463044312969</v>
      </c>
    </row>
    <row r="80" spans="1:19">
      <c r="A80" s="55" t="s">
        <v>78</v>
      </c>
      <c r="B80" s="106">
        <f>'C03'!B80</f>
        <v>499747.73563574866</v>
      </c>
      <c r="C80" s="111">
        <f t="shared" si="25"/>
        <v>15.108605614322288</v>
      </c>
      <c r="D80" s="106">
        <f>[1]MercLab!C233</f>
        <v>483829.82074838399</v>
      </c>
      <c r="E80" s="111">
        <f t="shared" si="26"/>
        <v>17.23293250640107</v>
      </c>
      <c r="F80" s="106">
        <f t="shared" si="22"/>
        <v>382055.15960098768</v>
      </c>
      <c r="G80" s="111">
        <f t="shared" si="27"/>
        <v>26.416703004670889</v>
      </c>
      <c r="H80" s="106">
        <f>[1]MercLab!D233</f>
        <v>173595.36367197696</v>
      </c>
      <c r="I80" s="111">
        <f t="shared" si="28"/>
        <v>92.906567959437254</v>
      </c>
      <c r="J80" s="106">
        <f>[1]MercLab!E233</f>
        <v>112503.99236653921</v>
      </c>
      <c r="K80" s="111">
        <f t="shared" si="29"/>
        <v>9.6697907458725147</v>
      </c>
      <c r="L80" s="106">
        <f>[1]MercLab!F233</f>
        <v>95955.803562471541</v>
      </c>
      <c r="M80" s="111">
        <f t="shared" si="30"/>
        <v>100</v>
      </c>
      <c r="N80" s="106">
        <f>[1]MercLab!G233</f>
        <v>101774.66114740165</v>
      </c>
      <c r="O80" s="111">
        <f t="shared" si="31"/>
        <v>7.4761480988658828</v>
      </c>
      <c r="P80" s="106">
        <f>'C03'!N80</f>
        <v>8975.5887201583919</v>
      </c>
      <c r="Q80" s="111">
        <f t="shared" si="32"/>
        <v>2.1185219721673381</v>
      </c>
      <c r="R80" s="106">
        <f t="shared" si="23"/>
        <v>6942.3261672062799</v>
      </c>
      <c r="S80" s="111">
        <f t="shared" si="24"/>
        <v>9.081830777864214</v>
      </c>
    </row>
    <row r="81" spans="1:20">
      <c r="A81" s="55" t="s">
        <v>79</v>
      </c>
      <c r="B81" s="106">
        <f>'C03'!B81</f>
        <v>7411.818857550059</v>
      </c>
      <c r="C81" s="111">
        <f t="shared" si="25"/>
        <v>0.22407754956821091</v>
      </c>
      <c r="D81" s="106">
        <f>[1]MercLab!C234</f>
        <v>5326.2505801932793</v>
      </c>
      <c r="E81" s="111">
        <f t="shared" si="26"/>
        <v>0.18970909362030447</v>
      </c>
      <c r="F81" s="106">
        <f t="shared" si="22"/>
        <v>2523.7807946825351</v>
      </c>
      <c r="G81" s="111">
        <f t="shared" si="27"/>
        <v>0.17450351350221224</v>
      </c>
      <c r="H81" s="106">
        <f>[1]MercLab!D234</f>
        <v>677.73920189135788</v>
      </c>
      <c r="I81" s="111">
        <f t="shared" si="28"/>
        <v>0.36271949830569528</v>
      </c>
      <c r="J81" s="106">
        <f>[1]MercLab!E234</f>
        <v>1846.041592791177</v>
      </c>
      <c r="K81" s="111">
        <f t="shared" si="29"/>
        <v>0.15866846620260075</v>
      </c>
      <c r="L81" s="106">
        <f>[1]MercLab!F234</f>
        <v>0</v>
      </c>
      <c r="M81" s="111">
        <f t="shared" si="30"/>
        <v>0</v>
      </c>
      <c r="N81" s="106">
        <f>[1]MercLab!G234</f>
        <v>2802.4697855107424</v>
      </c>
      <c r="O81" s="111">
        <f t="shared" si="31"/>
        <v>0.20586341357335108</v>
      </c>
      <c r="P81" s="106">
        <f>'C03'!N81</f>
        <v>1642.4001230433755</v>
      </c>
      <c r="Q81" s="111">
        <f t="shared" si="32"/>
        <v>0.38765822011687823</v>
      </c>
      <c r="R81" s="106">
        <f t="shared" si="23"/>
        <v>443.16815431340365</v>
      </c>
      <c r="S81" s="111">
        <f t="shared" si="24"/>
        <v>0.5797448991412617</v>
      </c>
    </row>
    <row r="82" spans="1:20">
      <c r="A82" s="56"/>
      <c r="B82" s="107"/>
      <c r="C82" s="72"/>
      <c r="D82" s="107"/>
      <c r="E82" s="72"/>
      <c r="F82" s="107">
        <f t="shared" si="22"/>
        <v>0</v>
      </c>
      <c r="G82" s="72"/>
      <c r="H82" s="107"/>
      <c r="I82" s="72"/>
      <c r="J82" s="107"/>
      <c r="K82" s="72"/>
      <c r="L82" s="107"/>
      <c r="M82" s="72"/>
      <c r="N82" s="107"/>
      <c r="O82" s="72"/>
      <c r="P82" s="107"/>
      <c r="Q82" s="72"/>
      <c r="R82" s="107"/>
      <c r="S82" s="72"/>
    </row>
    <row r="83" spans="1:20">
      <c r="A83" s="54" t="s">
        <v>19</v>
      </c>
      <c r="B83" s="105"/>
      <c r="C83" s="69"/>
      <c r="D83" s="105"/>
      <c r="E83" s="110"/>
      <c r="F83" s="105"/>
      <c r="G83" s="110"/>
      <c r="H83" s="105"/>
      <c r="I83" s="110"/>
      <c r="J83" s="105"/>
      <c r="K83" s="110"/>
      <c r="L83" s="105"/>
      <c r="M83" s="110"/>
      <c r="N83" s="105"/>
      <c r="O83" s="110"/>
      <c r="P83" s="105"/>
      <c r="Q83" s="110"/>
      <c r="R83" s="105"/>
      <c r="S83" s="110"/>
    </row>
    <row r="84" spans="1:20">
      <c r="A84" s="55" t="s">
        <v>93</v>
      </c>
      <c r="B84" s="71">
        <f>'C03'!B84</f>
        <v>255908.17163079424</v>
      </c>
      <c r="C84" s="111">
        <f t="shared" ref="C84:C94" si="33">IF(ISNUMBER(B84/B$69*100),B84/B$69*100,0)</f>
        <v>7.7367346822159204</v>
      </c>
      <c r="D84" s="71">
        <f>[1]MercLab!C237</f>
        <v>244714.8842965143</v>
      </c>
      <c r="E84" s="111">
        <f t="shared" ref="E84:E94" si="34">IF(ISNUMBER(D84/D$69*100),D84/D$69*100,0)</f>
        <v>8.716195041203779</v>
      </c>
      <c r="F84" s="71">
        <f t="shared" si="22"/>
        <v>212886.83539953164</v>
      </c>
      <c r="G84" s="111">
        <f t="shared" ref="G84:G94" si="35">IF(ISNUMBER(F84/F$69*100),F84/F$69*100,0)</f>
        <v>14.719781065715901</v>
      </c>
      <c r="H84" s="71">
        <f>[1]MercLab!D237</f>
        <v>106984.90868204803</v>
      </c>
      <c r="I84" s="111">
        <f t="shared" ref="I84:I94" si="36">IF(ISNUMBER(H84/H$69*100),H84/H$69*100,0)</f>
        <v>57.257293506320792</v>
      </c>
      <c r="J84" s="71">
        <f>[1]MercLab!E237</f>
        <v>105185.86448210105</v>
      </c>
      <c r="K84" s="111">
        <f t="shared" ref="K84:K94" si="37">IF(ISNUMBER(J84/J$69*100),J84/J$69*100,0)</f>
        <v>9.0407929316127387</v>
      </c>
      <c r="L84" s="106">
        <f>[1]MercLab!F237</f>
        <v>716.06223538254619</v>
      </c>
      <c r="M84" s="111">
        <f t="shared" ref="M84:M94" si="38">IF(ISNUMBER(L84/L$69*100),L84/L$69*100,0)</f>
        <v>0.7462417162880175</v>
      </c>
      <c r="N84" s="71">
        <f>[1]MercLab!G237</f>
        <v>31828.048896984899</v>
      </c>
      <c r="O84" s="111">
        <f t="shared" ref="O84:O94" si="39">IF(ISNUMBER(N84/N$69*100),N84/N$69*100,0)</f>
        <v>2.3380201375190626</v>
      </c>
      <c r="P84" s="71">
        <f>'C03'!N84</f>
        <v>3876.5690945064734</v>
      </c>
      <c r="Q84" s="111">
        <f t="shared" ref="Q84:Q94" si="40">IF(ISNUMBER(P84/P$69*100),P84/P$69*100,0)</f>
        <v>0.91499254916750239</v>
      </c>
      <c r="R84" s="71">
        <f t="shared" si="23"/>
        <v>7316.7182397734723</v>
      </c>
      <c r="S84" s="111">
        <f t="shared" si="24"/>
        <v>9.5716039987898718</v>
      </c>
    </row>
    <row r="85" spans="1:20">
      <c r="A85" s="55" t="s">
        <v>80</v>
      </c>
      <c r="B85" s="71">
        <f>'C03'!B85</f>
        <v>100970.56168609251</v>
      </c>
      <c r="C85" s="111">
        <f t="shared" si="33"/>
        <v>3.0525889091445166</v>
      </c>
      <c r="D85" s="71">
        <f>[1]MercLab!C238</f>
        <v>96998.519410843699</v>
      </c>
      <c r="E85" s="111">
        <f t="shared" si="34"/>
        <v>3.4548695978315975</v>
      </c>
      <c r="F85" s="71">
        <f t="shared" si="22"/>
        <v>51547.206378371076</v>
      </c>
      <c r="G85" s="111">
        <f t="shared" si="35"/>
        <v>3.5641639888859267</v>
      </c>
      <c r="H85" s="71">
        <f>[1]MercLab!D238</f>
        <v>17851.577054539284</v>
      </c>
      <c r="I85" s="111">
        <f t="shared" si="36"/>
        <v>9.5539922364206351</v>
      </c>
      <c r="J85" s="71">
        <f>[1]MercLab!E238</f>
        <v>33695.629323831796</v>
      </c>
      <c r="K85" s="111">
        <f t="shared" si="37"/>
        <v>2.896161085114052</v>
      </c>
      <c r="L85" s="106">
        <f>[1]MercLab!F238</f>
        <v>0</v>
      </c>
      <c r="M85" s="111">
        <f t="shared" si="38"/>
        <v>0</v>
      </c>
      <c r="N85" s="71">
        <f>[1]MercLab!G238</f>
        <v>45451.313032472412</v>
      </c>
      <c r="O85" s="111">
        <f t="shared" si="39"/>
        <v>3.3387558719211912</v>
      </c>
      <c r="P85" s="71">
        <f>'C03'!N85</f>
        <v>1082.279790018004</v>
      </c>
      <c r="Q85" s="111">
        <f t="shared" si="40"/>
        <v>0.2554521588134146</v>
      </c>
      <c r="R85" s="71">
        <f t="shared" si="23"/>
        <v>2889.7624852308072</v>
      </c>
      <c r="S85" s="111">
        <f t="shared" si="24"/>
        <v>3.780337202112146</v>
      </c>
    </row>
    <row r="86" spans="1:20">
      <c r="A86" s="55" t="s">
        <v>81</v>
      </c>
      <c r="B86" s="106">
        <f>'C03'!B86</f>
        <v>80134.603905605152</v>
      </c>
      <c r="C86" s="111">
        <f t="shared" si="33"/>
        <v>2.4226665578174393</v>
      </c>
      <c r="D86" s="106">
        <f>[1]MercLab!C239</f>
        <v>77158.016861781623</v>
      </c>
      <c r="E86" s="111">
        <f t="shared" si="34"/>
        <v>2.7481954188977706</v>
      </c>
      <c r="F86" s="106">
        <f t="shared" si="22"/>
        <v>74145.940799791642</v>
      </c>
      <c r="G86" s="111">
        <f t="shared" si="35"/>
        <v>5.126723845728538</v>
      </c>
      <c r="H86" s="106">
        <f>[1]MercLab!D239</f>
        <v>15790.373393904873</v>
      </c>
      <c r="I86" s="111">
        <f t="shared" si="36"/>
        <v>8.4508558742259279</v>
      </c>
      <c r="J86" s="106">
        <f>[1]MercLab!E239</f>
        <v>58355.567405886766</v>
      </c>
      <c r="K86" s="111">
        <f t="shared" si="37"/>
        <v>5.0156986770134644</v>
      </c>
      <c r="L86" s="106">
        <f>[1]MercLab!F239</f>
        <v>0</v>
      </c>
      <c r="M86" s="111">
        <f t="shared" si="38"/>
        <v>0</v>
      </c>
      <c r="N86" s="106">
        <f>[1]MercLab!G239</f>
        <v>3012.0760619897251</v>
      </c>
      <c r="O86" s="111">
        <f t="shared" si="39"/>
        <v>0.22126064062124198</v>
      </c>
      <c r="P86" s="106">
        <f>'C03'!N86</f>
        <v>1610.1088749904202</v>
      </c>
      <c r="Q86" s="111">
        <f t="shared" si="40"/>
        <v>0.38003646731137708</v>
      </c>
      <c r="R86" s="106">
        <f t="shared" si="23"/>
        <v>1366.4781688331132</v>
      </c>
      <c r="S86" s="111">
        <f t="shared" si="24"/>
        <v>1.7876030586995832</v>
      </c>
    </row>
    <row r="87" spans="1:20">
      <c r="A87" s="55" t="s">
        <v>82</v>
      </c>
      <c r="B87" s="106">
        <f>'C03'!B87</f>
        <v>528573.81242367893</v>
      </c>
      <c r="C87" s="111">
        <f t="shared" si="33"/>
        <v>15.980088953897532</v>
      </c>
      <c r="D87" s="106">
        <f>[1]MercLab!C240</f>
        <v>403209.4409173326</v>
      </c>
      <c r="E87" s="111">
        <f t="shared" si="34"/>
        <v>14.361415488041329</v>
      </c>
      <c r="F87" s="106">
        <f t="shared" si="22"/>
        <v>109835.18243375534</v>
      </c>
      <c r="G87" s="111">
        <f t="shared" si="35"/>
        <v>7.5944096576175628</v>
      </c>
      <c r="H87" s="106">
        <f>[1]MercLab!D240</f>
        <v>450.93495487187738</v>
      </c>
      <c r="I87" s="111">
        <f t="shared" si="36"/>
        <v>0.24133604805974904</v>
      </c>
      <c r="J87" s="106">
        <f>[1]MercLab!E240</f>
        <v>109384.24747888347</v>
      </c>
      <c r="K87" s="111">
        <f t="shared" si="37"/>
        <v>9.4016466595199937</v>
      </c>
      <c r="L87" s="106">
        <f>[1]MercLab!F240</f>
        <v>0</v>
      </c>
      <c r="M87" s="111">
        <f t="shared" si="38"/>
        <v>0</v>
      </c>
      <c r="N87" s="106">
        <f>[1]MercLab!G240</f>
        <v>293374.25848359131</v>
      </c>
      <c r="O87" s="111">
        <f t="shared" si="39"/>
        <v>21.550643157059387</v>
      </c>
      <c r="P87" s="106">
        <f>'C03'!N87</f>
        <v>119058.62841123244</v>
      </c>
      <c r="Q87" s="111">
        <f t="shared" si="40"/>
        <v>28.101590673246825</v>
      </c>
      <c r="R87" s="106">
        <f t="shared" si="23"/>
        <v>6305.7430951138958</v>
      </c>
      <c r="S87" s="111">
        <f t="shared" si="24"/>
        <v>8.2490638352642698</v>
      </c>
    </row>
    <row r="88" spans="1:20">
      <c r="A88" s="55" t="s">
        <v>83</v>
      </c>
      <c r="B88" s="106">
        <f>'C03'!B88</f>
        <v>1148206.818594913</v>
      </c>
      <c r="C88" s="111">
        <f t="shared" si="33"/>
        <v>34.71312173882572</v>
      </c>
      <c r="D88" s="106">
        <f>[1]MercLab!C241</f>
        <v>868351.38100987009</v>
      </c>
      <c r="E88" s="111">
        <f t="shared" si="34"/>
        <v>30.92872762087439</v>
      </c>
      <c r="F88" s="106">
        <f t="shared" si="22"/>
        <v>317770.80839813448</v>
      </c>
      <c r="G88" s="111">
        <f t="shared" si="35"/>
        <v>21.971845839681194</v>
      </c>
      <c r="H88" s="106">
        <f>[1]MercLab!D241</f>
        <v>328.48002460867508</v>
      </c>
      <c r="I88" s="111">
        <f t="shared" si="36"/>
        <v>0.17579934788632792</v>
      </c>
      <c r="J88" s="106">
        <f>[1]MercLab!E241</f>
        <v>317442.32837352582</v>
      </c>
      <c r="K88" s="111">
        <f t="shared" si="37"/>
        <v>27.284372978105093</v>
      </c>
      <c r="L88" s="106">
        <f>[1]MercLab!F241</f>
        <v>0</v>
      </c>
      <c r="M88" s="111">
        <f t="shared" si="38"/>
        <v>0</v>
      </c>
      <c r="N88" s="106">
        <f>[1]MercLab!G241</f>
        <v>550580.57261176291</v>
      </c>
      <c r="O88" s="111">
        <f t="shared" si="39"/>
        <v>40.444466773928525</v>
      </c>
      <c r="P88" s="106">
        <f>'C03'!N88</f>
        <v>231219.2928535309</v>
      </c>
      <c r="Q88" s="111">
        <f t="shared" si="40"/>
        <v>54.575044330970123</v>
      </c>
      <c r="R88" s="106">
        <f t="shared" si="23"/>
        <v>48636.14473151206</v>
      </c>
      <c r="S88" s="111">
        <f t="shared" si="24"/>
        <v>63.624961648417475</v>
      </c>
    </row>
    <row r="89" spans="1:20">
      <c r="A89" s="55" t="s">
        <v>84</v>
      </c>
      <c r="B89" s="106">
        <f>'C03'!B89</f>
        <v>84380.072879723331</v>
      </c>
      <c r="C89" s="111">
        <f t="shared" si="33"/>
        <v>2.5510175473345682</v>
      </c>
      <c r="D89" s="106">
        <f>[1]MercLab!C242</f>
        <v>82057.028893766939</v>
      </c>
      <c r="E89" s="111">
        <f t="shared" si="34"/>
        <v>2.9226872341493868</v>
      </c>
      <c r="F89" s="106">
        <f t="shared" si="22"/>
        <v>35074.946684463917</v>
      </c>
      <c r="G89" s="111">
        <f t="shared" si="35"/>
        <v>2.4252111931581775</v>
      </c>
      <c r="H89" s="106">
        <f>[1]MercLab!D242</f>
        <v>4282.4999012882108</v>
      </c>
      <c r="I89" s="111">
        <f t="shared" si="36"/>
        <v>2.2919527324884652</v>
      </c>
      <c r="J89" s="106">
        <f>[1]MercLab!E242</f>
        <v>29988.060766370658</v>
      </c>
      <c r="K89" s="111">
        <f t="shared" si="37"/>
        <v>2.5774931750027261</v>
      </c>
      <c r="L89" s="106">
        <f>[1]MercLab!F242</f>
        <v>804.3860168050519</v>
      </c>
      <c r="M89" s="111">
        <f t="shared" si="38"/>
        <v>0.83828803151167441</v>
      </c>
      <c r="N89" s="106">
        <f>[1]MercLab!G242</f>
        <v>46982.082209302833</v>
      </c>
      <c r="O89" s="111">
        <f t="shared" si="39"/>
        <v>3.4512028891074076</v>
      </c>
      <c r="P89" s="106">
        <f>'C03'!N89</f>
        <v>700.08746343732878</v>
      </c>
      <c r="Q89" s="111">
        <f t="shared" si="40"/>
        <v>0.16524271777291352</v>
      </c>
      <c r="R89" s="106">
        <f t="shared" si="23"/>
        <v>1622.9565225190599</v>
      </c>
      <c r="S89" s="111">
        <f t="shared" si="24"/>
        <v>2.1231235960900534</v>
      </c>
    </row>
    <row r="90" spans="1:20">
      <c r="A90" s="55" t="s">
        <v>95</v>
      </c>
      <c r="B90" s="106">
        <f>'C03'!B90</f>
        <v>421498.39162254235</v>
      </c>
      <c r="C90" s="111">
        <f t="shared" si="33"/>
        <v>12.742935109040271</v>
      </c>
      <c r="D90" s="106">
        <f>[1]MercLab!C243</f>
        <v>403676.29235835955</v>
      </c>
      <c r="E90" s="111">
        <f t="shared" si="34"/>
        <v>14.378043688761347</v>
      </c>
      <c r="F90" s="106">
        <f t="shared" si="22"/>
        <v>267072.86804767296</v>
      </c>
      <c r="G90" s="111">
        <f t="shared" si="35"/>
        <v>18.466403236614724</v>
      </c>
      <c r="H90" s="106">
        <f>[1]MercLab!D243</f>
        <v>7440.8347966308593</v>
      </c>
      <c r="I90" s="111">
        <f t="shared" si="36"/>
        <v>3.9822631727331408</v>
      </c>
      <c r="J90" s="106">
        <f>[1]MercLab!E243</f>
        <v>259632.0332510421</v>
      </c>
      <c r="K90" s="111">
        <f t="shared" si="37"/>
        <v>22.315540805729555</v>
      </c>
      <c r="L90" s="106">
        <f>[1]MercLab!F243</f>
        <v>0</v>
      </c>
      <c r="M90" s="111">
        <f t="shared" si="38"/>
        <v>0</v>
      </c>
      <c r="N90" s="106">
        <f>[1]MercLab!G243</f>
        <v>136603.42431070347</v>
      </c>
      <c r="O90" s="111">
        <f t="shared" si="39"/>
        <v>10.034594263889707</v>
      </c>
      <c r="P90" s="106">
        <f>'C03'!N90</f>
        <v>13599.124942628623</v>
      </c>
      <c r="Q90" s="111">
        <f t="shared" si="40"/>
        <v>3.2098223182288619</v>
      </c>
      <c r="R90" s="106">
        <f t="shared" si="23"/>
        <v>4222.9743215541821</v>
      </c>
      <c r="S90" s="111">
        <f t="shared" si="24"/>
        <v>5.5244218211451024</v>
      </c>
    </row>
    <row r="91" spans="1:20">
      <c r="A91" s="55" t="s">
        <v>85</v>
      </c>
      <c r="B91" s="106">
        <f>'C03'!B91</f>
        <v>181334.26734864706</v>
      </c>
      <c r="C91" s="111">
        <f t="shared" si="33"/>
        <v>5.4821817776672823</v>
      </c>
      <c r="D91" s="106">
        <f>[1]MercLab!C244</f>
        <v>140542.98491054287</v>
      </c>
      <c r="E91" s="111">
        <f t="shared" si="34"/>
        <v>5.0058257456418236</v>
      </c>
      <c r="F91" s="106">
        <f t="shared" si="22"/>
        <v>43200.856556998573</v>
      </c>
      <c r="G91" s="111">
        <f t="shared" si="35"/>
        <v>2.9870665754272148</v>
      </c>
      <c r="H91" s="106">
        <f>[1]MercLab!D244</f>
        <v>296.06920096529109</v>
      </c>
      <c r="I91" s="111">
        <f t="shared" si="36"/>
        <v>0.15845338699341338</v>
      </c>
      <c r="J91" s="106">
        <f>[1]MercLab!E244</f>
        <v>42904.787356033281</v>
      </c>
      <c r="K91" s="111">
        <f t="shared" si="37"/>
        <v>3.6876941609086562</v>
      </c>
      <c r="L91" s="106">
        <f>[1]MercLab!F244</f>
        <v>0</v>
      </c>
      <c r="M91" s="111">
        <f t="shared" si="38"/>
        <v>0</v>
      </c>
      <c r="N91" s="106">
        <f>[1]MercLab!G244</f>
        <v>97342.128353544162</v>
      </c>
      <c r="O91" s="111">
        <f t="shared" si="39"/>
        <v>7.1505437564258356</v>
      </c>
      <c r="P91" s="106">
        <f>'C03'!N91</f>
        <v>39674.013175617038</v>
      </c>
      <c r="Q91" s="111">
        <f t="shared" si="40"/>
        <v>9.3643181809157063</v>
      </c>
      <c r="R91" s="106">
        <f t="shared" si="23"/>
        <v>1117.2692624871561</v>
      </c>
      <c r="S91" s="111">
        <f t="shared" si="24"/>
        <v>1.4615922863360344</v>
      </c>
    </row>
    <row r="92" spans="1:20">
      <c r="A92" s="55" t="s">
        <v>86</v>
      </c>
      <c r="B92" s="106">
        <f>'C03'!B92</f>
        <v>70834.471234062556</v>
      </c>
      <c r="C92" s="111">
        <f t="shared" si="33"/>
        <v>2.1415006281380182</v>
      </c>
      <c r="D92" s="106">
        <f>[1]MercLab!C245</f>
        <v>66786.140596364683</v>
      </c>
      <c r="E92" s="111">
        <f t="shared" si="34"/>
        <v>2.3787724606968825</v>
      </c>
      <c r="F92" s="106">
        <f t="shared" si="22"/>
        <v>48668.638651265894</v>
      </c>
      <c r="G92" s="111">
        <f t="shared" si="35"/>
        <v>3.3651291981892499</v>
      </c>
      <c r="H92" s="106">
        <f>[1]MercLab!D245</f>
        <v>3532.1161209913234</v>
      </c>
      <c r="I92" s="111">
        <f t="shared" si="36"/>
        <v>1.8903545549498899</v>
      </c>
      <c r="J92" s="106">
        <f>[1]MercLab!E245</f>
        <v>44862.789176434002</v>
      </c>
      <c r="K92" s="111">
        <f t="shared" si="37"/>
        <v>3.8559856809253592</v>
      </c>
      <c r="L92" s="106">
        <f>[1]MercLab!F245</f>
        <v>273.73335384056259</v>
      </c>
      <c r="M92" s="111">
        <f t="shared" si="38"/>
        <v>0.28527024283877717</v>
      </c>
      <c r="N92" s="106">
        <f>[1]MercLab!G245</f>
        <v>18117.501945098658</v>
      </c>
      <c r="O92" s="111">
        <f t="shared" si="39"/>
        <v>1.3308727948194827</v>
      </c>
      <c r="P92" s="106">
        <f>'C03'!N92</f>
        <v>2905.0750199471213</v>
      </c>
      <c r="Q92" s="111">
        <f t="shared" si="40"/>
        <v>0.68568931269433631</v>
      </c>
      <c r="R92" s="106">
        <f t="shared" si="23"/>
        <v>1143.2556177507504</v>
      </c>
      <c r="S92" s="111">
        <f t="shared" si="24"/>
        <v>1.4955871859349965</v>
      </c>
    </row>
    <row r="93" spans="1:20">
      <c r="A93" s="55" t="s">
        <v>94</v>
      </c>
      <c r="B93" s="106">
        <f>'C03'!B93</f>
        <v>397736.74494327151</v>
      </c>
      <c r="C93" s="111">
        <f t="shared" si="33"/>
        <v>12.024561972307058</v>
      </c>
      <c r="D93" s="106">
        <f>[1]MercLab!C246</f>
        <v>389285.40811503638</v>
      </c>
      <c r="E93" s="111">
        <f t="shared" si="34"/>
        <v>13.865472684995975</v>
      </c>
      <c r="F93" s="106">
        <f t="shared" si="22"/>
        <v>262665.85418401897</v>
      </c>
      <c r="G93" s="111">
        <f t="shared" si="35"/>
        <v>18.161686042125844</v>
      </c>
      <c r="H93" s="106">
        <f>[1]MercLab!D246</f>
        <v>27171.413473534805</v>
      </c>
      <c r="I93" s="111">
        <f t="shared" si="36"/>
        <v>14.541878993974755</v>
      </c>
      <c r="J93" s="106">
        <f>[1]MercLab!E246</f>
        <v>141332.81875404081</v>
      </c>
      <c r="K93" s="111">
        <f t="shared" si="37"/>
        <v>12.147646977925124</v>
      </c>
      <c r="L93" s="106">
        <f>[1]MercLab!F246</f>
        <v>94161.62195644337</v>
      </c>
      <c r="M93" s="111">
        <f t="shared" si="38"/>
        <v>98.130200009361516</v>
      </c>
      <c r="N93" s="106">
        <f>[1]MercLab!G246</f>
        <v>126619.55393103381</v>
      </c>
      <c r="O93" s="111">
        <f t="shared" si="39"/>
        <v>9.3012005810535889</v>
      </c>
      <c r="P93" s="106">
        <f>'C03'!N93</f>
        <v>6800.15022576096</v>
      </c>
      <c r="Q93" s="111">
        <f t="shared" si="40"/>
        <v>1.6050498876979573</v>
      </c>
      <c r="R93" s="106">
        <f t="shared" si="23"/>
        <v>1651.1866024741903</v>
      </c>
      <c r="S93" s="111">
        <f t="shared" si="24"/>
        <v>2.1600536974455826</v>
      </c>
    </row>
    <row r="94" spans="1:20">
      <c r="A94" s="55" t="s">
        <v>79</v>
      </c>
      <c r="B94" s="106">
        <f>'C03'!B94</f>
        <v>38124.65002110893</v>
      </c>
      <c r="C94" s="111">
        <f t="shared" si="33"/>
        <v>1.1526021235898818</v>
      </c>
      <c r="D94" s="106">
        <f>[1]MercLab!C247</f>
        <v>34808.341617350314</v>
      </c>
      <c r="E94" s="111">
        <f t="shared" si="34"/>
        <v>1.2397950188843396</v>
      </c>
      <c r="F94" s="106">
        <f t="shared" si="22"/>
        <v>23394.461422458724</v>
      </c>
      <c r="G94" s="111">
        <f t="shared" si="35"/>
        <v>1.617579356857153</v>
      </c>
      <c r="H94" s="106">
        <f>[1]MercLab!D247</f>
        <v>2720.1911902187603</v>
      </c>
      <c r="I94" s="111">
        <f t="shared" si="36"/>
        <v>1.4558201459473554</v>
      </c>
      <c r="J94" s="106">
        <f>[1]MercLab!E247</f>
        <v>20674.270232239964</v>
      </c>
      <c r="K94" s="111">
        <f t="shared" si="37"/>
        <v>1.7769668681450306</v>
      </c>
      <c r="L94" s="106">
        <f>[1]MercLab!F247</f>
        <v>0</v>
      </c>
      <c r="M94" s="111">
        <f t="shared" si="38"/>
        <v>0</v>
      </c>
      <c r="N94" s="106">
        <f>[1]MercLab!G247</f>
        <v>11413.88019489163</v>
      </c>
      <c r="O94" s="111">
        <f t="shared" si="39"/>
        <v>0.83843913364776212</v>
      </c>
      <c r="P94" s="106">
        <f>'C03'!N94</f>
        <v>3146.8736032857569</v>
      </c>
      <c r="Q94" s="111">
        <f t="shared" si="40"/>
        <v>0.74276140318477435</v>
      </c>
      <c r="R94" s="106">
        <f t="shared" si="23"/>
        <v>169.43480047285993</v>
      </c>
      <c r="S94" s="111">
        <f t="shared" si="24"/>
        <v>0.22165166958655505</v>
      </c>
      <c r="T94" s="56"/>
    </row>
    <row r="95" spans="1:20">
      <c r="A95" s="198"/>
      <c r="B95" s="198"/>
      <c r="C95" s="198"/>
      <c r="D95" s="198"/>
      <c r="E95" s="198"/>
      <c r="F95" s="198"/>
      <c r="G95" s="198"/>
      <c r="H95" s="198"/>
      <c r="I95" s="198"/>
      <c r="J95" s="198"/>
      <c r="K95" s="198"/>
      <c r="L95" s="198"/>
      <c r="M95" s="198"/>
      <c r="N95" s="198"/>
      <c r="O95" s="198"/>
      <c r="P95" s="198"/>
      <c r="Q95" s="198"/>
      <c r="R95" s="198"/>
      <c r="S95" s="198"/>
      <c r="T95" s="56"/>
    </row>
    <row r="96" spans="1:20">
      <c r="A96" s="14" t="str">
        <f>'C01'!$A$46</f>
        <v>Fuente: Instituto Nacional de Estadística (INE). XL Encuesta Permanente de Hogares de Propósitos Múltiples, Septiembre 2010.</v>
      </c>
      <c r="B96" s="26"/>
      <c r="C96" s="32"/>
      <c r="D96" s="26"/>
      <c r="E96" s="32"/>
      <c r="F96" s="26"/>
      <c r="G96" s="32"/>
      <c r="H96" s="26"/>
      <c r="I96" s="32"/>
      <c r="J96" s="26"/>
      <c r="K96" s="32"/>
      <c r="L96" s="26"/>
      <c r="M96" s="32"/>
      <c r="N96" s="26"/>
      <c r="O96" s="32"/>
      <c r="P96" s="26"/>
      <c r="Q96" s="32"/>
      <c r="R96" s="26"/>
      <c r="S96" s="32"/>
    </row>
    <row r="97" spans="1:18">
      <c r="A97" s="14" t="str">
        <f>'C02'!$A$46</f>
        <v>El salario mínimo en el área urbana es Lps. 5,500 y en la área rural es Lps. 4,055 (Promedio de salarios mínimos por rama)</v>
      </c>
      <c r="B97" s="8"/>
      <c r="C97" s="47"/>
      <c r="D97" s="8"/>
    </row>
    <row r="98" spans="1:18">
      <c r="A98" s="2" t="s">
        <v>116</v>
      </c>
    </row>
    <row r="99" spans="1:18">
      <c r="A99" s="2" t="s">
        <v>117</v>
      </c>
    </row>
    <row r="100" spans="1:18">
      <c r="A100" s="2"/>
    </row>
    <row r="103" spans="1:18">
      <c r="A103" s="59"/>
      <c r="B103" s="26"/>
      <c r="C103" s="32"/>
      <c r="D103" s="26"/>
      <c r="E103" s="32"/>
      <c r="F103" s="26"/>
      <c r="G103" s="32"/>
      <c r="H103" s="26"/>
      <c r="I103" s="32"/>
      <c r="J103" s="26"/>
      <c r="K103" s="32"/>
      <c r="L103" s="26"/>
      <c r="M103" s="32"/>
      <c r="N103" s="26"/>
      <c r="O103" s="32"/>
      <c r="P103" s="26"/>
      <c r="Q103" s="32"/>
      <c r="R103" s="26"/>
    </row>
    <row r="104" spans="1:18">
      <c r="A104" s="59"/>
      <c r="B104" s="26"/>
      <c r="C104" s="32"/>
      <c r="D104" s="26"/>
      <c r="E104" s="32"/>
      <c r="F104" s="26"/>
      <c r="G104" s="32"/>
      <c r="H104" s="26"/>
      <c r="I104" s="32"/>
      <c r="J104" s="26"/>
      <c r="K104" s="32"/>
      <c r="L104" s="26"/>
      <c r="M104" s="32"/>
      <c r="N104" s="26"/>
      <c r="O104" s="32"/>
      <c r="P104" s="26"/>
      <c r="Q104" s="32"/>
      <c r="R104" s="26"/>
    </row>
    <row r="105" spans="1:18">
      <c r="A105" s="59"/>
      <c r="B105" s="26"/>
      <c r="C105" s="32"/>
      <c r="D105" s="26"/>
      <c r="E105" s="32"/>
      <c r="F105" s="26"/>
      <c r="G105" s="32"/>
      <c r="H105" s="26"/>
      <c r="I105" s="32"/>
      <c r="J105" s="26"/>
      <c r="K105" s="32"/>
      <c r="L105" s="26"/>
      <c r="M105" s="32"/>
      <c r="N105" s="26"/>
      <c r="O105" s="32"/>
      <c r="P105" s="26"/>
      <c r="Q105" s="32"/>
      <c r="R105" s="26"/>
    </row>
    <row r="106" spans="1:18">
      <c r="A106" s="59"/>
      <c r="B106" s="26"/>
      <c r="C106" s="32"/>
      <c r="D106" s="26"/>
      <c r="E106" s="32"/>
      <c r="F106" s="26"/>
      <c r="G106" s="32"/>
      <c r="H106" s="26"/>
      <c r="I106" s="32"/>
      <c r="J106" s="26"/>
      <c r="K106" s="32"/>
      <c r="L106" s="26"/>
      <c r="M106" s="32"/>
      <c r="N106" s="26"/>
      <c r="O106" s="32"/>
      <c r="P106" s="26"/>
      <c r="Q106" s="32"/>
      <c r="R106" s="26"/>
    </row>
    <row r="107" spans="1:18">
      <c r="A107" s="59"/>
      <c r="B107" s="26"/>
      <c r="C107" s="32"/>
      <c r="D107" s="26"/>
      <c r="E107" s="32"/>
      <c r="F107" s="26"/>
      <c r="G107" s="32"/>
      <c r="H107" s="26"/>
      <c r="I107" s="32"/>
      <c r="J107" s="26"/>
      <c r="K107" s="32"/>
      <c r="L107" s="26"/>
      <c r="M107" s="32"/>
      <c r="N107" s="26"/>
      <c r="O107" s="32"/>
      <c r="P107" s="26"/>
      <c r="Q107" s="32"/>
      <c r="R107" s="26"/>
    </row>
    <row r="108" spans="1:18">
      <c r="A108" s="59"/>
      <c r="B108" s="59"/>
      <c r="C108" s="68"/>
      <c r="D108" s="59"/>
      <c r="E108" s="68"/>
      <c r="F108" s="59"/>
      <c r="G108" s="68"/>
      <c r="H108" s="59"/>
      <c r="I108" s="68"/>
      <c r="J108" s="59"/>
      <c r="K108" s="68"/>
      <c r="L108" s="59"/>
      <c r="M108" s="68"/>
      <c r="N108" s="59"/>
      <c r="O108" s="68"/>
      <c r="P108" s="59"/>
      <c r="Q108" s="68"/>
      <c r="R108" s="59"/>
    </row>
    <row r="109" spans="1:18">
      <c r="A109" s="59"/>
      <c r="B109" s="59"/>
      <c r="C109" s="68"/>
      <c r="D109" s="59"/>
      <c r="E109" s="68"/>
      <c r="F109" s="59"/>
      <c r="G109" s="68"/>
      <c r="H109" s="59"/>
      <c r="I109" s="68"/>
      <c r="J109" s="59"/>
      <c r="K109" s="68"/>
      <c r="L109" s="59"/>
      <c r="M109" s="68"/>
      <c r="N109" s="59"/>
      <c r="O109" s="68"/>
      <c r="P109" s="59"/>
      <c r="Q109" s="68"/>
      <c r="R109" s="59"/>
    </row>
    <row r="110" spans="1:18">
      <c r="A110" s="59"/>
      <c r="B110" s="26"/>
      <c r="C110" s="32"/>
      <c r="D110" s="26"/>
      <c r="E110" s="32"/>
      <c r="F110" s="26"/>
      <c r="G110" s="32"/>
      <c r="H110" s="26"/>
      <c r="I110" s="32"/>
      <c r="J110" s="26"/>
      <c r="K110" s="32"/>
      <c r="L110" s="26"/>
      <c r="M110" s="32"/>
      <c r="N110" s="26"/>
      <c r="O110" s="32"/>
      <c r="P110" s="26"/>
      <c r="Q110" s="32"/>
      <c r="R110" s="26"/>
    </row>
    <row r="111" spans="1:18">
      <c r="A111" s="59"/>
      <c r="B111" s="26"/>
      <c r="C111" s="32"/>
      <c r="D111" s="26"/>
      <c r="E111" s="32"/>
      <c r="F111" s="26"/>
      <c r="G111" s="32"/>
      <c r="H111" s="26"/>
      <c r="I111" s="32"/>
      <c r="J111" s="26"/>
      <c r="K111" s="32"/>
      <c r="L111" s="26"/>
      <c r="M111" s="32"/>
      <c r="N111" s="26"/>
      <c r="O111" s="32"/>
      <c r="P111" s="26"/>
      <c r="Q111" s="32"/>
      <c r="R111" s="26"/>
    </row>
    <row r="112" spans="1:18">
      <c r="A112" s="59"/>
      <c r="B112" s="26"/>
      <c r="C112" s="32"/>
      <c r="D112" s="26"/>
      <c r="E112" s="32"/>
      <c r="F112" s="26"/>
      <c r="G112" s="32"/>
      <c r="H112" s="26"/>
      <c r="I112" s="32"/>
      <c r="J112" s="26"/>
      <c r="K112" s="32"/>
      <c r="L112" s="26"/>
      <c r="M112" s="32"/>
      <c r="N112" s="26"/>
      <c r="O112" s="32"/>
      <c r="P112" s="26"/>
      <c r="Q112" s="32"/>
      <c r="R112" s="26"/>
    </row>
    <row r="113" spans="1:18">
      <c r="A113" s="59"/>
      <c r="B113" s="59"/>
      <c r="C113" s="68"/>
      <c r="D113" s="59"/>
      <c r="E113" s="68"/>
      <c r="F113" s="59"/>
      <c r="G113" s="68"/>
      <c r="H113" s="59"/>
      <c r="I113" s="68"/>
      <c r="J113" s="59"/>
      <c r="K113" s="68"/>
      <c r="L113" s="59"/>
      <c r="M113" s="68"/>
      <c r="N113" s="59"/>
      <c r="O113" s="68"/>
      <c r="P113" s="59"/>
      <c r="Q113" s="68"/>
      <c r="R113" s="59"/>
    </row>
  </sheetData>
  <mergeCells count="28">
    <mergeCell ref="A3:S3"/>
    <mergeCell ref="A63:S63"/>
    <mergeCell ref="A1:S1"/>
    <mergeCell ref="A2:S2"/>
    <mergeCell ref="A61:S61"/>
    <mergeCell ref="A62:S62"/>
    <mergeCell ref="P4:Q5"/>
    <mergeCell ref="R4:S5"/>
    <mergeCell ref="N4:O5"/>
    <mergeCell ref="A65:A67"/>
    <mergeCell ref="A4:A6"/>
    <mergeCell ref="F4:M4"/>
    <mergeCell ref="B4:C5"/>
    <mergeCell ref="D4:E5"/>
    <mergeCell ref="F5:G5"/>
    <mergeCell ref="H5:I5"/>
    <mergeCell ref="D65:E66"/>
    <mergeCell ref="J5:K5"/>
    <mergeCell ref="L5:M5"/>
    <mergeCell ref="B65:C66"/>
    <mergeCell ref="P65:Q66"/>
    <mergeCell ref="R65:S66"/>
    <mergeCell ref="F66:G66"/>
    <mergeCell ref="H66:I66"/>
    <mergeCell ref="J66:K66"/>
    <mergeCell ref="L66:M66"/>
    <mergeCell ref="F65:M65"/>
    <mergeCell ref="N65:O66"/>
  </mergeCells>
  <phoneticPr fontId="0" type="noConversion"/>
  <printOptions horizontalCentered="1"/>
  <pageMargins left="0.97870078740157473" right="0.19685039370078741" top="0.78740157480314965" bottom="0.78740157480314965" header="0" footer="0.19685039370078741"/>
  <pageSetup paperSize="9" scale="73" firstPageNumber="18" orientation="landscape" useFirstPageNumber="1" r:id="rId1"/>
  <headerFooter alignWithMargins="0">
    <oddFooter>&amp;L&amp;Z&amp;F+&amp;F+&amp;A&amp;C&amp;P&amp;R&amp;D+&amp;T</oddFooter>
  </headerFooter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7"/>
  <dimension ref="A1:AL97"/>
  <sheetViews>
    <sheetView workbookViewId="0">
      <selection activeCell="C20" sqref="C20"/>
    </sheetView>
  </sheetViews>
  <sheetFormatPr baseColWidth="10" defaultRowHeight="11.25"/>
  <cols>
    <col min="1" max="1" width="45" style="137" bestFit="1" customWidth="1"/>
    <col min="2" max="2" width="14.1640625" style="137" customWidth="1"/>
    <col min="3" max="3" width="12.5" style="137" customWidth="1"/>
    <col min="4" max="4" width="13" style="137" customWidth="1"/>
    <col min="5" max="5" width="13.1640625" style="140" customWidth="1"/>
    <col min="6" max="6" width="16.6640625" style="140" bestFit="1" customWidth="1"/>
    <col min="7" max="7" width="12.1640625" style="140" bestFit="1" customWidth="1"/>
    <col min="8" max="8" width="12" style="140"/>
    <col min="9" max="9" width="12" style="137"/>
    <col min="10" max="10" width="45" style="137" bestFit="1" customWidth="1"/>
    <col min="11" max="11" width="11.1640625" style="137" customWidth="1"/>
    <col min="12" max="12" width="10.6640625" style="137" customWidth="1"/>
    <col min="13" max="13" width="11.83203125" style="137" customWidth="1"/>
    <col min="14" max="14" width="10.6640625" style="137" customWidth="1"/>
    <col min="15" max="15" width="11.5" style="137" bestFit="1" customWidth="1"/>
    <col min="16" max="16" width="11" style="137" customWidth="1"/>
    <col min="17" max="16384" width="12" style="137"/>
  </cols>
  <sheetData>
    <row r="1" spans="1:38">
      <c r="A1" s="264" t="s">
        <v>147</v>
      </c>
      <c r="B1" s="264"/>
      <c r="C1" s="264"/>
      <c r="D1" s="264"/>
      <c r="E1" s="264"/>
      <c r="F1" s="264"/>
      <c r="G1" s="264"/>
      <c r="H1" s="12"/>
    </row>
    <row r="2" spans="1:38">
      <c r="A2" s="264" t="s">
        <v>105</v>
      </c>
      <c r="B2" s="264"/>
      <c r="C2" s="264"/>
      <c r="D2" s="264"/>
      <c r="E2" s="264"/>
      <c r="F2" s="264"/>
      <c r="G2" s="264"/>
      <c r="H2" s="12"/>
    </row>
    <row r="3" spans="1:38" ht="12.75">
      <c r="A3" s="264" t="s">
        <v>112</v>
      </c>
      <c r="B3" s="264"/>
      <c r="C3" s="264"/>
      <c r="D3" s="264"/>
      <c r="E3" s="264"/>
      <c r="F3" s="264"/>
      <c r="G3" s="264"/>
      <c r="H3" s="13"/>
    </row>
    <row r="4" spans="1:38" ht="11.25" customHeight="1">
      <c r="A4" s="262" t="s">
        <v>39</v>
      </c>
      <c r="B4" s="263" t="s">
        <v>33</v>
      </c>
      <c r="C4" s="263"/>
      <c r="D4" s="263"/>
      <c r="E4" s="263"/>
      <c r="F4" s="263"/>
      <c r="G4" s="263"/>
      <c r="H4" s="6"/>
    </row>
    <row r="5" spans="1:38" ht="12" customHeight="1">
      <c r="A5" s="260"/>
      <c r="B5" s="260" t="s">
        <v>33</v>
      </c>
      <c r="C5" s="263" t="s">
        <v>8</v>
      </c>
      <c r="D5" s="263"/>
      <c r="E5" s="263"/>
      <c r="F5" s="263"/>
      <c r="G5" s="260" t="s">
        <v>1</v>
      </c>
      <c r="H5" s="7"/>
    </row>
    <row r="6" spans="1:38">
      <c r="A6" s="260"/>
      <c r="B6" s="266"/>
      <c r="C6" s="7" t="s">
        <v>11</v>
      </c>
      <c r="D6" s="7" t="s">
        <v>141</v>
      </c>
      <c r="E6" s="7" t="s">
        <v>12</v>
      </c>
      <c r="F6" s="7" t="s">
        <v>142</v>
      </c>
      <c r="G6" s="260"/>
      <c r="H6" s="7"/>
    </row>
    <row r="7" spans="1:38">
      <c r="A7" s="138"/>
      <c r="B7" s="138"/>
      <c r="C7" s="138"/>
      <c r="D7" s="138"/>
      <c r="E7" s="138"/>
      <c r="F7" s="138"/>
      <c r="G7" s="138"/>
      <c r="H7" s="139"/>
    </row>
    <row r="8" spans="1:38" s="52" customFormat="1" ht="12" customHeight="1">
      <c r="A8" s="51" t="s">
        <v>90</v>
      </c>
      <c r="B8" s="92">
        <f>[1]MercLab!C260</f>
        <v>4288.5189257053817</v>
      </c>
      <c r="C8" s="92">
        <f>AVERAGE(D8:G8)</f>
        <v>5349.6544621527737</v>
      </c>
      <c r="D8" s="92">
        <f>[1]MercLab!D260</f>
        <v>10938.141218395096</v>
      </c>
      <c r="E8" s="92">
        <f>[1]MercLab!E260</f>
        <v>4677.3788622915417</v>
      </c>
      <c r="F8" s="92">
        <f>[1]MercLab!F260</f>
        <v>2622.1593969654177</v>
      </c>
      <c r="G8" s="92">
        <f>[1]MercLab!G260</f>
        <v>3160.9383709590406</v>
      </c>
      <c r="H8" s="22"/>
      <c r="I8" s="27"/>
      <c r="J8" s="22"/>
      <c r="K8" s="27"/>
      <c r="L8" s="22"/>
      <c r="M8" s="27"/>
      <c r="N8" s="22"/>
      <c r="O8" s="27"/>
      <c r="P8" s="22"/>
      <c r="Q8" s="27"/>
      <c r="R8" s="22"/>
      <c r="S8" s="27"/>
    </row>
    <row r="9" spans="1:38" s="23" customFormat="1" ht="11.25" customHeight="1">
      <c r="A9" s="53"/>
      <c r="B9" s="8"/>
      <c r="C9" s="8"/>
      <c r="D9" s="8"/>
      <c r="E9" s="8"/>
      <c r="F9" s="8"/>
      <c r="G9" s="8"/>
      <c r="H9" s="22"/>
      <c r="I9" s="27"/>
      <c r="J9" s="22"/>
      <c r="K9" s="27"/>
      <c r="L9" s="22"/>
      <c r="M9" s="27"/>
      <c r="N9" s="22"/>
      <c r="O9" s="27"/>
      <c r="P9" s="22"/>
      <c r="Q9" s="27"/>
      <c r="R9" s="22"/>
      <c r="S9" s="27"/>
      <c r="V9" s="46"/>
      <c r="X9" s="46"/>
      <c r="Z9" s="46"/>
      <c r="AB9" s="46"/>
      <c r="AD9" s="46"/>
      <c r="AF9" s="46"/>
      <c r="AH9" s="46"/>
      <c r="AJ9" s="46"/>
      <c r="AL9" s="46"/>
    </row>
    <row r="10" spans="1:38" s="23" customFormat="1" ht="12.75" customHeight="1">
      <c r="A10" s="54" t="s">
        <v>43</v>
      </c>
      <c r="B10" s="105"/>
      <c r="C10" s="105"/>
      <c r="D10" s="105"/>
      <c r="E10" s="105"/>
      <c r="F10" s="105"/>
      <c r="G10" s="105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V10" s="46"/>
      <c r="X10" s="46"/>
      <c r="Z10" s="46"/>
      <c r="AB10" s="46"/>
      <c r="AD10" s="46"/>
      <c r="AF10" s="46"/>
      <c r="AH10" s="46"/>
      <c r="AJ10" s="46"/>
      <c r="AL10" s="46"/>
    </row>
    <row r="11" spans="1:38" s="23" customFormat="1">
      <c r="A11" s="55" t="s">
        <v>87</v>
      </c>
      <c r="B11" s="95">
        <f>AVERAGE(B12:B14)</f>
        <v>6586.3953648429042</v>
      </c>
      <c r="C11" s="95">
        <f t="shared" ref="C11:C53" si="0">AVERAGE(D11:G11)</f>
        <v>6952.0187424383666</v>
      </c>
      <c r="D11" s="95">
        <f>AVERAGE(D12:D14)</f>
        <v>12834.514197382241</v>
      </c>
      <c r="E11" s="95">
        <f>AVERAGE(E12:E14)</f>
        <v>6620.9053901641419</v>
      </c>
      <c r="F11" s="95">
        <f>AVERAGE(F12:F14)</f>
        <v>3021.447185519211</v>
      </c>
      <c r="G11" s="95">
        <f>AVERAGE(G12:G14)</f>
        <v>5331.2081966878714</v>
      </c>
      <c r="H11" s="56"/>
      <c r="I11" s="57"/>
      <c r="J11" s="56"/>
      <c r="K11" s="57"/>
      <c r="L11" s="56"/>
      <c r="M11" s="57"/>
      <c r="N11" s="56"/>
      <c r="O11" s="57"/>
      <c r="P11" s="56"/>
      <c r="Q11" s="57"/>
      <c r="R11" s="56"/>
      <c r="S11" s="57"/>
      <c r="V11" s="46"/>
      <c r="X11" s="46"/>
      <c r="Z11" s="46"/>
      <c r="AB11" s="46"/>
      <c r="AD11" s="46"/>
      <c r="AF11" s="46"/>
      <c r="AH11" s="46"/>
      <c r="AJ11" s="46"/>
      <c r="AL11" s="46"/>
    </row>
    <row r="12" spans="1:38" s="23" customFormat="1">
      <c r="A12" s="58" t="s">
        <v>69</v>
      </c>
      <c r="B12" s="95">
        <f>[1]MercLab!C262</f>
        <v>7502.6179156162252</v>
      </c>
      <c r="C12" s="95">
        <f t="shared" si="0"/>
        <v>7539.5071214838799</v>
      </c>
      <c r="D12" s="95">
        <f>[1]MercLab!D262</f>
        <v>13871.351990540003</v>
      </c>
      <c r="E12" s="95">
        <f>[1]MercLab!E262</f>
        <v>7787.3001817709519</v>
      </c>
      <c r="F12" s="95">
        <f>[1]MercLab!F262</f>
        <v>3679.2883435582812</v>
      </c>
      <c r="G12" s="95">
        <f>[1]MercLab!G262</f>
        <v>4820.0879700662845</v>
      </c>
      <c r="H12" s="26"/>
      <c r="I12" s="57"/>
      <c r="J12" s="26"/>
      <c r="K12" s="57"/>
      <c r="L12" s="26"/>
      <c r="M12" s="57"/>
      <c r="N12" s="26"/>
      <c r="O12" s="57"/>
      <c r="P12" s="56"/>
      <c r="Q12" s="57"/>
      <c r="R12" s="56"/>
      <c r="S12" s="57"/>
      <c r="V12" s="46"/>
      <c r="X12" s="46"/>
      <c r="Z12" s="46"/>
      <c r="AB12" s="46"/>
      <c r="AD12" s="46"/>
      <c r="AF12" s="46"/>
      <c r="AH12" s="46"/>
      <c r="AJ12" s="46"/>
      <c r="AL12" s="46"/>
    </row>
    <row r="13" spans="1:38" s="23" customFormat="1">
      <c r="A13" s="58" t="s">
        <v>70</v>
      </c>
      <c r="B13" s="95">
        <f>[1]MercLab!C263</f>
        <v>7377.0662207997839</v>
      </c>
      <c r="C13" s="95">
        <f t="shared" si="0"/>
        <v>8040.4970057990531</v>
      </c>
      <c r="D13" s="95">
        <f>[1]MercLab!D263</f>
        <v>14700.803571428569</v>
      </c>
      <c r="E13" s="95">
        <f>[1]MercLab!E263</f>
        <v>7228.4456344586752</v>
      </c>
      <c r="F13" s="95">
        <f>[1]MercLab!F263</f>
        <v>3080.9694793536805</v>
      </c>
      <c r="G13" s="95">
        <f>[1]MercLab!G263</f>
        <v>7151.7693379552866</v>
      </c>
      <c r="H13" s="26"/>
      <c r="I13" s="57"/>
      <c r="J13" s="26"/>
      <c r="K13" s="57"/>
      <c r="L13" s="26"/>
      <c r="M13" s="57"/>
      <c r="N13" s="26"/>
      <c r="O13" s="57"/>
      <c r="P13" s="56"/>
      <c r="Q13" s="57"/>
      <c r="R13" s="56"/>
      <c r="S13" s="57"/>
      <c r="V13" s="46"/>
      <c r="X13" s="46"/>
      <c r="Z13" s="46"/>
      <c r="AB13" s="46"/>
      <c r="AD13" s="46"/>
      <c r="AF13" s="46"/>
      <c r="AH13" s="46"/>
      <c r="AJ13" s="46"/>
      <c r="AL13" s="46"/>
    </row>
    <row r="14" spans="1:38" s="23" customFormat="1">
      <c r="A14" s="58" t="s">
        <v>120</v>
      </c>
      <c r="B14" s="95">
        <f>[1]MercLab!C264</f>
        <v>4879.5019581127026</v>
      </c>
      <c r="C14" s="95">
        <f t="shared" si="0"/>
        <v>5276.052100032166</v>
      </c>
      <c r="D14" s="95">
        <f>[1]MercLab!D264</f>
        <v>9931.3870301781553</v>
      </c>
      <c r="E14" s="95">
        <f>[1]MercLab!E264</f>
        <v>4846.9703542627967</v>
      </c>
      <c r="F14" s="95">
        <f>[1]MercLab!F264</f>
        <v>2304.0837336456707</v>
      </c>
      <c r="G14" s="95">
        <f>[1]MercLab!G264</f>
        <v>4021.7672820420426</v>
      </c>
      <c r="H14" s="26"/>
      <c r="I14" s="57"/>
      <c r="J14" s="26"/>
      <c r="K14" s="57"/>
      <c r="L14" s="26"/>
      <c r="M14" s="57"/>
      <c r="N14" s="26"/>
      <c r="O14" s="57"/>
      <c r="P14" s="56"/>
      <c r="Q14" s="57"/>
      <c r="R14" s="56"/>
      <c r="S14" s="57"/>
      <c r="V14" s="46"/>
      <c r="X14" s="46"/>
      <c r="Z14" s="46"/>
      <c r="AB14" s="46"/>
      <c r="AD14" s="46"/>
      <c r="AF14" s="46"/>
      <c r="AH14" s="46"/>
      <c r="AJ14" s="46"/>
      <c r="AL14" s="46"/>
    </row>
    <row r="15" spans="1:38" s="23" customFormat="1">
      <c r="A15" s="55" t="s">
        <v>71</v>
      </c>
      <c r="B15" s="95">
        <f>[1]MercLab!C265</f>
        <v>2597.8794966555397</v>
      </c>
      <c r="C15" s="95">
        <f t="shared" si="0"/>
        <v>3724.8004037598239</v>
      </c>
      <c r="D15" s="95">
        <f>[1]MercLab!D265</f>
        <v>7600.1866666666656</v>
      </c>
      <c r="E15" s="95">
        <f>[1]MercLab!E265</f>
        <v>2942.1883325590647</v>
      </c>
      <c r="F15" s="95">
        <f>[1]MercLab!F265</f>
        <v>2226.782608695652</v>
      </c>
      <c r="G15" s="95">
        <f>[1]MercLab!G265</f>
        <v>2130.0440071179137</v>
      </c>
      <c r="H15" s="26"/>
      <c r="I15" s="57"/>
      <c r="J15" s="26"/>
      <c r="K15" s="57"/>
      <c r="L15" s="26"/>
      <c r="M15" s="57"/>
      <c r="N15" s="26"/>
      <c r="O15" s="57"/>
      <c r="P15" s="56"/>
      <c r="Q15" s="57"/>
      <c r="R15" s="56"/>
      <c r="S15" s="57"/>
      <c r="V15" s="46"/>
      <c r="X15" s="46"/>
      <c r="Z15" s="46"/>
      <c r="AB15" s="46"/>
      <c r="AD15" s="46"/>
      <c r="AF15" s="46"/>
      <c r="AH15" s="46"/>
      <c r="AJ15" s="46"/>
      <c r="AL15" s="46"/>
    </row>
    <row r="16" spans="1:38" s="23" customFormat="1">
      <c r="A16" s="56"/>
      <c r="B16" s="107"/>
      <c r="C16" s="107"/>
      <c r="D16" s="107"/>
      <c r="E16" s="107"/>
      <c r="F16" s="107"/>
      <c r="G16" s="107"/>
      <c r="H16" s="26"/>
      <c r="I16" s="57"/>
      <c r="J16" s="26"/>
      <c r="K16" s="57"/>
      <c r="L16" s="26"/>
      <c r="M16" s="57"/>
      <c r="N16" s="26"/>
      <c r="O16" s="57"/>
      <c r="P16" s="26"/>
      <c r="Q16" s="57"/>
      <c r="R16" s="26"/>
      <c r="S16" s="57"/>
      <c r="V16" s="46"/>
      <c r="X16" s="46"/>
      <c r="Z16" s="46"/>
      <c r="AB16" s="46"/>
      <c r="AD16" s="46"/>
      <c r="AF16" s="46"/>
      <c r="AH16" s="46"/>
      <c r="AJ16" s="46"/>
      <c r="AL16" s="46"/>
    </row>
    <row r="17" spans="1:38" s="23" customFormat="1">
      <c r="A17" s="54" t="s">
        <v>42</v>
      </c>
      <c r="B17" s="105"/>
      <c r="C17" s="105"/>
      <c r="D17" s="105"/>
      <c r="E17" s="105"/>
      <c r="F17" s="105"/>
      <c r="G17" s="105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V17" s="46"/>
      <c r="X17" s="46"/>
      <c r="Z17" s="46"/>
      <c r="AB17" s="46"/>
      <c r="AD17" s="46"/>
      <c r="AF17" s="46"/>
      <c r="AH17" s="46"/>
      <c r="AJ17" s="46"/>
      <c r="AL17" s="46"/>
    </row>
    <row r="18" spans="1:38" s="23" customFormat="1">
      <c r="A18" s="55" t="s">
        <v>45</v>
      </c>
      <c r="B18" s="95">
        <f>[1]MercLab!C267</f>
        <v>1724.1964712942017</v>
      </c>
      <c r="C18" s="95">
        <f t="shared" si="0"/>
        <v>2764.7481943486787</v>
      </c>
      <c r="D18" s="95">
        <f>[1]MercLab!D267</f>
        <v>4946.1506867651242</v>
      </c>
      <c r="E18" s="95">
        <f>[1]MercLab!E267</f>
        <v>2284.2946568279554</v>
      </c>
      <c r="F18" s="95">
        <f>[1]MercLab!F267</f>
        <v>2417.4415529917765</v>
      </c>
      <c r="G18" s="95">
        <f>[1]MercLab!G267</f>
        <v>1411.1058808098592</v>
      </c>
      <c r="H18" s="56"/>
      <c r="I18" s="57"/>
      <c r="J18" s="56"/>
      <c r="K18" s="57"/>
      <c r="L18" s="56"/>
      <c r="M18" s="57"/>
      <c r="N18" s="56"/>
      <c r="O18" s="57"/>
      <c r="P18" s="56"/>
      <c r="Q18" s="57"/>
      <c r="R18" s="56"/>
      <c r="S18" s="57"/>
      <c r="V18" s="46"/>
      <c r="X18" s="46"/>
      <c r="Z18" s="46"/>
      <c r="AB18" s="46"/>
      <c r="AD18" s="46"/>
      <c r="AF18" s="46"/>
      <c r="AH18" s="46"/>
      <c r="AJ18" s="46"/>
      <c r="AL18" s="46"/>
    </row>
    <row r="19" spans="1:38" s="23" customFormat="1">
      <c r="A19" s="55" t="s">
        <v>46</v>
      </c>
      <c r="B19" s="95">
        <f>[1]MercLab!C268</f>
        <v>3093.273324360775</v>
      </c>
      <c r="C19" s="95">
        <f t="shared" si="0"/>
        <v>3911.6261989599379</v>
      </c>
      <c r="D19" s="95">
        <f>[1]MercLab!D268</f>
        <v>6863.5035687367845</v>
      </c>
      <c r="E19" s="95">
        <f>[1]MercLab!E268</f>
        <v>3351.6995401582972</v>
      </c>
      <c r="F19" s="95">
        <f>[1]MercLab!F268</f>
        <v>2621.9464490682653</v>
      </c>
      <c r="G19" s="95">
        <f>[1]MercLab!G268</f>
        <v>2809.3552378764043</v>
      </c>
      <c r="H19" s="56"/>
      <c r="I19" s="57"/>
      <c r="J19" s="56"/>
      <c r="K19" s="57"/>
      <c r="L19" s="56"/>
      <c r="M19" s="57"/>
      <c r="N19" s="56"/>
      <c r="O19" s="57"/>
      <c r="P19" s="56"/>
      <c r="Q19" s="57"/>
      <c r="R19" s="56"/>
      <c r="S19" s="57"/>
      <c r="V19" s="46"/>
      <c r="X19" s="46"/>
      <c r="Z19" s="46"/>
      <c r="AB19" s="46"/>
      <c r="AD19" s="46"/>
      <c r="AF19" s="46"/>
      <c r="AH19" s="46"/>
      <c r="AJ19" s="46"/>
      <c r="AL19" s="46"/>
    </row>
    <row r="20" spans="1:38" s="23" customFormat="1">
      <c r="A20" s="55" t="s">
        <v>47</v>
      </c>
      <c r="B20" s="95">
        <f>[1]MercLab!C269</f>
        <v>5313.8343715188994</v>
      </c>
      <c r="C20" s="95">
        <f t="shared" si="0"/>
        <v>5243.2555606677506</v>
      </c>
      <c r="D20" s="95">
        <f>[1]MercLab!D269</f>
        <v>8343.8163778643848</v>
      </c>
      <c r="E20" s="95">
        <f>[1]MercLab!E269</f>
        <v>5337.3757008768744</v>
      </c>
      <c r="F20" s="95">
        <f>[1]MercLab!F269</f>
        <v>2725.2657124199341</v>
      </c>
      <c r="G20" s="95">
        <f>[1]MercLab!G269</f>
        <v>4566.564451509812</v>
      </c>
      <c r="H20" s="56"/>
      <c r="I20" s="57"/>
      <c r="J20" s="56"/>
      <c r="K20" s="57"/>
      <c r="L20" s="56"/>
      <c r="M20" s="57"/>
      <c r="N20" s="56"/>
      <c r="O20" s="57"/>
      <c r="P20" s="56"/>
      <c r="Q20" s="57"/>
      <c r="R20" s="56"/>
      <c r="S20" s="57"/>
      <c r="V20" s="46"/>
      <c r="X20" s="46"/>
      <c r="Z20" s="46"/>
      <c r="AB20" s="46"/>
      <c r="AD20" s="46"/>
      <c r="AF20" s="46"/>
      <c r="AH20" s="46"/>
      <c r="AJ20" s="46"/>
      <c r="AL20" s="46"/>
    </row>
    <row r="21" spans="1:38" s="23" customFormat="1">
      <c r="A21" s="55" t="s">
        <v>48</v>
      </c>
      <c r="B21" s="95">
        <f>[1]MercLab!C270</f>
        <v>13543.043682932022</v>
      </c>
      <c r="C21" s="95">
        <f t="shared" si="0"/>
        <v>10344.055438922302</v>
      </c>
      <c r="D21" s="95">
        <f>[1]MercLab!D270</f>
        <v>15102.998617944884</v>
      </c>
      <c r="E21" s="95">
        <f>[1]MercLab!E270</f>
        <v>12267.719282363441</v>
      </c>
      <c r="F21" s="95">
        <f>[1]MercLab!F270</f>
        <v>0</v>
      </c>
      <c r="G21" s="95">
        <f>[1]MercLab!G270</f>
        <v>14005.503855380881</v>
      </c>
      <c r="H21" s="56"/>
      <c r="I21" s="57"/>
      <c r="J21" s="56"/>
      <c r="K21" s="57"/>
      <c r="L21" s="56"/>
      <c r="M21" s="57"/>
      <c r="N21" s="56"/>
      <c r="O21" s="57"/>
      <c r="P21" s="56"/>
      <c r="Q21" s="57"/>
      <c r="R21" s="56"/>
      <c r="S21" s="57"/>
      <c r="V21" s="46"/>
      <c r="X21" s="46"/>
      <c r="Z21" s="46"/>
      <c r="AB21" s="46"/>
      <c r="AD21" s="46"/>
      <c r="AF21" s="46"/>
      <c r="AH21" s="46"/>
      <c r="AJ21" s="46"/>
      <c r="AL21" s="46"/>
    </row>
    <row r="22" spans="1:38" s="23" customFormat="1">
      <c r="A22" s="55" t="s">
        <v>64</v>
      </c>
      <c r="B22" s="95">
        <f>[1]MercLab!C271</f>
        <v>3832.9015486225758</v>
      </c>
      <c r="C22" s="95">
        <f t="shared" si="0"/>
        <v>4595.6606868781646</v>
      </c>
      <c r="D22" s="95">
        <f>[1]MercLab!D271</f>
        <v>8942.032169547967</v>
      </c>
      <c r="E22" s="95">
        <f>[1]MercLab!E271</f>
        <v>4540.1396719027189</v>
      </c>
      <c r="F22" s="95">
        <f>[1]MercLab!F271</f>
        <v>2333.1186379474261</v>
      </c>
      <c r="G22" s="95">
        <f>[1]MercLab!G271</f>
        <v>2567.3522681145469</v>
      </c>
      <c r="H22" s="56"/>
      <c r="I22" s="57"/>
      <c r="J22" s="56"/>
      <c r="K22" s="57"/>
      <c r="L22" s="56"/>
      <c r="M22" s="57"/>
      <c r="N22" s="56"/>
      <c r="O22" s="57"/>
      <c r="P22" s="56"/>
      <c r="Q22" s="57"/>
      <c r="R22" s="56"/>
      <c r="S22" s="57"/>
      <c r="V22" s="46"/>
      <c r="X22" s="46"/>
      <c r="Z22" s="46"/>
      <c r="AB22" s="46"/>
      <c r="AD22" s="46"/>
      <c r="AF22" s="46"/>
      <c r="AH22" s="46"/>
      <c r="AJ22" s="46"/>
      <c r="AL22" s="46"/>
    </row>
    <row r="23" spans="1:38" s="23" customFormat="1">
      <c r="B23" s="107"/>
      <c r="C23" s="107"/>
      <c r="D23" s="107"/>
      <c r="E23" s="107"/>
      <c r="F23" s="107"/>
      <c r="G23" s="107"/>
      <c r="I23" s="46"/>
      <c r="K23" s="46"/>
      <c r="M23" s="46"/>
      <c r="O23" s="46"/>
      <c r="Q23" s="46"/>
      <c r="S23" s="46"/>
      <c r="V23" s="46"/>
      <c r="X23" s="46"/>
      <c r="Z23" s="46"/>
      <c r="AB23" s="46"/>
      <c r="AD23" s="46"/>
      <c r="AF23" s="46"/>
      <c r="AH23" s="46"/>
      <c r="AJ23" s="46"/>
      <c r="AL23" s="46"/>
    </row>
    <row r="24" spans="1:38" s="23" customFormat="1" ht="11.25" customHeight="1">
      <c r="A24" s="54" t="s">
        <v>20</v>
      </c>
      <c r="B24" s="105"/>
      <c r="C24" s="105"/>
      <c r="D24" s="105"/>
      <c r="E24" s="105"/>
      <c r="F24" s="105"/>
      <c r="G24" s="105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V24" s="46"/>
      <c r="X24" s="46"/>
      <c r="Z24" s="46"/>
      <c r="AB24" s="46"/>
      <c r="AD24" s="46"/>
      <c r="AF24" s="46"/>
      <c r="AH24" s="46"/>
      <c r="AJ24" s="46"/>
      <c r="AL24" s="46"/>
    </row>
    <row r="25" spans="1:38" s="23" customFormat="1">
      <c r="A25" s="55" t="s">
        <v>49</v>
      </c>
      <c r="B25" s="95">
        <f>[1]MercLab!C273</f>
        <v>374.69001957115466</v>
      </c>
      <c r="C25" s="95">
        <f t="shared" si="0"/>
        <v>199.45098168418457</v>
      </c>
      <c r="D25" s="95">
        <f>[1]MercLab!D273</f>
        <v>0</v>
      </c>
      <c r="E25" s="95">
        <f>[1]MercLab!E273</f>
        <v>615.40715453418409</v>
      </c>
      <c r="F25" s="95">
        <f>[1]MercLab!F273</f>
        <v>0</v>
      </c>
      <c r="G25" s="95">
        <f>[1]MercLab!G273</f>
        <v>182.39677220255419</v>
      </c>
      <c r="H25" s="56"/>
      <c r="I25" s="57"/>
      <c r="J25" s="56"/>
      <c r="K25" s="57"/>
      <c r="L25" s="56"/>
      <c r="M25" s="57"/>
      <c r="N25" s="56"/>
      <c r="O25" s="57"/>
      <c r="P25" s="56"/>
      <c r="Q25" s="57"/>
      <c r="R25" s="56"/>
      <c r="S25" s="57"/>
      <c r="V25" s="46"/>
      <c r="X25" s="46"/>
      <c r="Z25" s="46"/>
      <c r="AB25" s="46"/>
      <c r="AD25" s="46"/>
      <c r="AF25" s="46"/>
      <c r="AH25" s="46"/>
      <c r="AJ25" s="46"/>
      <c r="AL25" s="46"/>
    </row>
    <row r="26" spans="1:38" s="23" customFormat="1">
      <c r="A26" s="55" t="s">
        <v>50</v>
      </c>
      <c r="B26" s="95">
        <f>[1]MercLab!C274</f>
        <v>886.04141515670233</v>
      </c>
      <c r="C26" s="95">
        <f t="shared" si="0"/>
        <v>648.10805877377561</v>
      </c>
      <c r="D26" s="95">
        <f>[1]MercLab!D274</f>
        <v>0</v>
      </c>
      <c r="E26" s="95">
        <f>[1]MercLab!E274</f>
        <v>969.71372717180009</v>
      </c>
      <c r="F26" s="95">
        <f>[1]MercLab!F274</f>
        <v>1048.7504956790212</v>
      </c>
      <c r="G26" s="95">
        <f>[1]MercLab!G274</f>
        <v>573.96801224428111</v>
      </c>
      <c r="H26" s="56"/>
      <c r="I26" s="57"/>
      <c r="J26" s="56"/>
      <c r="K26" s="57"/>
      <c r="L26" s="56"/>
      <c r="M26" s="57"/>
      <c r="N26" s="56"/>
      <c r="O26" s="57"/>
      <c r="P26" s="56"/>
      <c r="Q26" s="57"/>
      <c r="R26" s="56"/>
      <c r="S26" s="57"/>
      <c r="V26" s="46"/>
      <c r="X26" s="46"/>
      <c r="Z26" s="46"/>
      <c r="AB26" s="46"/>
      <c r="AD26" s="46"/>
      <c r="AF26" s="46"/>
      <c r="AH26" s="46"/>
      <c r="AJ26" s="46"/>
      <c r="AL26" s="46"/>
    </row>
    <row r="27" spans="1:38" s="23" customFormat="1">
      <c r="A27" s="55" t="s">
        <v>51</v>
      </c>
      <c r="B27" s="95">
        <f>[1]MercLab!C275</f>
        <v>1862.9436705349522</v>
      </c>
      <c r="C27" s="95">
        <f t="shared" si="0"/>
        <v>3356.4964819921161</v>
      </c>
      <c r="D27" s="95">
        <f>[1]MercLab!D275</f>
        <v>8000</v>
      </c>
      <c r="E27" s="95">
        <f>[1]MercLab!E275</f>
        <v>1983.2504755708057</v>
      </c>
      <c r="F27" s="95">
        <f>[1]MercLab!F275</f>
        <v>2302.5977642361449</v>
      </c>
      <c r="G27" s="95">
        <f>[1]MercLab!G275</f>
        <v>1140.1376881615145</v>
      </c>
      <c r="H27" s="56"/>
      <c r="I27" s="57"/>
      <c r="J27" s="56"/>
      <c r="K27" s="57"/>
      <c r="L27" s="56"/>
      <c r="M27" s="57"/>
      <c r="N27" s="56"/>
      <c r="O27" s="57"/>
      <c r="P27" s="56"/>
      <c r="Q27" s="57"/>
      <c r="R27" s="56"/>
      <c r="S27" s="57"/>
      <c r="V27" s="46"/>
      <c r="X27" s="46"/>
      <c r="Z27" s="46"/>
      <c r="AB27" s="46"/>
      <c r="AD27" s="46"/>
      <c r="AF27" s="46"/>
      <c r="AH27" s="46"/>
      <c r="AJ27" s="46"/>
      <c r="AL27" s="46"/>
    </row>
    <row r="28" spans="1:38" s="23" customFormat="1">
      <c r="A28" s="55" t="s">
        <v>52</v>
      </c>
      <c r="B28" s="95">
        <f>[1]MercLab!C276</f>
        <v>3623.4802098655832</v>
      </c>
      <c r="C28" s="95">
        <f t="shared" si="0"/>
        <v>3720.9782422179705</v>
      </c>
      <c r="D28" s="95">
        <f>[1]MercLab!D276</f>
        <v>5739.1772687609127</v>
      </c>
      <c r="E28" s="95">
        <f>[1]MercLab!E276</f>
        <v>3927.7962949660327</v>
      </c>
      <c r="F28" s="95">
        <f>[1]MercLab!F276</f>
        <v>2548.1448672347901</v>
      </c>
      <c r="G28" s="95">
        <f>[1]MercLab!G276</f>
        <v>2668.7945379101461</v>
      </c>
      <c r="H28" s="56"/>
      <c r="I28" s="57"/>
      <c r="J28" s="56"/>
      <c r="K28" s="57"/>
      <c r="L28" s="56"/>
      <c r="M28" s="57"/>
      <c r="N28" s="56"/>
      <c r="O28" s="57"/>
      <c r="P28" s="56"/>
      <c r="Q28" s="57"/>
      <c r="R28" s="56"/>
      <c r="S28" s="57"/>
      <c r="V28" s="46"/>
      <c r="X28" s="46"/>
      <c r="Z28" s="46"/>
      <c r="AB28" s="46"/>
      <c r="AD28" s="46"/>
      <c r="AF28" s="46"/>
      <c r="AH28" s="46"/>
      <c r="AJ28" s="46"/>
      <c r="AL28" s="46"/>
    </row>
    <row r="29" spans="1:38" s="23" customFormat="1">
      <c r="A29" s="55" t="s">
        <v>53</v>
      </c>
      <c r="B29" s="115">
        <f>[1]MercLab!C277</f>
        <v>4627.1057370583303</v>
      </c>
      <c r="C29" s="115">
        <f t="shared" si="0"/>
        <v>4707.2665628089817</v>
      </c>
      <c r="D29" s="115">
        <f>[1]MercLab!D277</f>
        <v>7603.4909485383087</v>
      </c>
      <c r="E29" s="115">
        <f>[1]MercLab!E277</f>
        <v>5258.557478288596</v>
      </c>
      <c r="F29" s="115">
        <f>[1]MercLab!F277</f>
        <v>2581.2770622896896</v>
      </c>
      <c r="G29" s="115">
        <f>[1]MercLab!G277</f>
        <v>3385.7407621193342</v>
      </c>
      <c r="H29" s="56"/>
      <c r="I29" s="57"/>
      <c r="J29" s="56"/>
      <c r="K29" s="57"/>
      <c r="L29" s="56"/>
      <c r="M29" s="57"/>
      <c r="N29" s="56"/>
      <c r="O29" s="57"/>
      <c r="P29" s="56"/>
      <c r="Q29" s="57"/>
      <c r="R29" s="56"/>
      <c r="S29" s="57"/>
      <c r="V29" s="46"/>
      <c r="X29" s="46"/>
      <c r="Z29" s="46"/>
      <c r="AB29" s="46"/>
      <c r="AD29" s="46"/>
      <c r="AF29" s="46"/>
      <c r="AH29" s="46"/>
      <c r="AJ29" s="46"/>
      <c r="AL29" s="46"/>
    </row>
    <row r="30" spans="1:38" s="23" customFormat="1">
      <c r="A30" s="55" t="s">
        <v>65</v>
      </c>
      <c r="B30" s="95">
        <f>[1]MercLab!C278</f>
        <v>5134.5390784692163</v>
      </c>
      <c r="C30" s="95">
        <f t="shared" si="0"/>
        <v>5704.0887072294736</v>
      </c>
      <c r="D30" s="95">
        <f>[1]MercLab!D278</f>
        <v>10662.620506644942</v>
      </c>
      <c r="E30" s="95">
        <f>[1]MercLab!E278</f>
        <v>5796.0987507199434</v>
      </c>
      <c r="F30" s="95">
        <f>[1]MercLab!F278</f>
        <v>2634.0074428706298</v>
      </c>
      <c r="G30" s="95">
        <f>[1]MercLab!G278</f>
        <v>3723.6281286823778</v>
      </c>
      <c r="H30" s="56"/>
      <c r="I30" s="57"/>
      <c r="J30" s="56"/>
      <c r="K30" s="57"/>
      <c r="L30" s="56"/>
      <c r="M30" s="57"/>
      <c r="N30" s="56"/>
      <c r="O30" s="57"/>
      <c r="P30" s="56"/>
      <c r="Q30" s="57"/>
      <c r="R30" s="56"/>
      <c r="S30" s="57"/>
      <c r="V30" s="46"/>
      <c r="X30" s="46"/>
      <c r="Z30" s="46"/>
      <c r="AB30" s="46"/>
      <c r="AD30" s="46"/>
      <c r="AF30" s="46"/>
      <c r="AH30" s="46"/>
      <c r="AJ30" s="46"/>
      <c r="AL30" s="46"/>
    </row>
    <row r="31" spans="1:38" s="23" customFormat="1">
      <c r="A31" s="55" t="s">
        <v>66</v>
      </c>
      <c r="B31" s="95">
        <f>[1]MercLab!C279</f>
        <v>4967.3170626217907</v>
      </c>
      <c r="C31" s="95">
        <f t="shared" si="0"/>
        <v>6067.4375765067825</v>
      </c>
      <c r="D31" s="95">
        <f>[1]MercLab!D279</f>
        <v>11989.468111722403</v>
      </c>
      <c r="E31" s="95">
        <f>[1]MercLab!E279</f>
        <v>5718.105302933046</v>
      </c>
      <c r="F31" s="95">
        <f>[1]MercLab!F279</f>
        <v>3224.1371318508109</v>
      </c>
      <c r="G31" s="95">
        <f>[1]MercLab!G279</f>
        <v>3338.0397595208715</v>
      </c>
      <c r="H31" s="56"/>
      <c r="I31" s="57"/>
      <c r="J31" s="56"/>
      <c r="K31" s="57"/>
      <c r="L31" s="56"/>
      <c r="M31" s="57"/>
      <c r="N31" s="56"/>
      <c r="O31" s="57"/>
      <c r="P31" s="56"/>
      <c r="Q31" s="57"/>
      <c r="R31" s="56"/>
      <c r="S31" s="57"/>
      <c r="V31" s="46"/>
      <c r="X31" s="46"/>
      <c r="Z31" s="46"/>
      <c r="AB31" s="46"/>
      <c r="AD31" s="46"/>
      <c r="AF31" s="46"/>
      <c r="AH31" s="46"/>
      <c r="AJ31" s="46"/>
      <c r="AL31" s="46"/>
    </row>
    <row r="32" spans="1:38" s="23" customFormat="1">
      <c r="A32" s="55" t="s">
        <v>67</v>
      </c>
      <c r="B32" s="95">
        <f>[1]MercLab!C280</f>
        <v>5113.1591724872624</v>
      </c>
      <c r="C32" s="95">
        <f t="shared" si="0"/>
        <v>6341.6652555864284</v>
      </c>
      <c r="D32" s="95">
        <f>[1]MercLab!D280</f>
        <v>12136.759865944639</v>
      </c>
      <c r="E32" s="95">
        <f>[1]MercLab!E280</f>
        <v>6581.8708785611225</v>
      </c>
      <c r="F32" s="95">
        <f>[1]MercLab!F280</f>
        <v>3066.7804500849602</v>
      </c>
      <c r="G32" s="95">
        <f>[1]MercLab!G280</f>
        <v>3581.2498277549944</v>
      </c>
      <c r="H32" s="56"/>
      <c r="I32" s="57"/>
      <c r="J32" s="56"/>
      <c r="K32" s="57"/>
      <c r="L32" s="56"/>
      <c r="M32" s="57"/>
      <c r="N32" s="56"/>
      <c r="O32" s="57"/>
      <c r="P32" s="56"/>
      <c r="Q32" s="57"/>
      <c r="R32" s="56"/>
      <c r="S32" s="57"/>
      <c r="V32" s="46"/>
      <c r="X32" s="46"/>
      <c r="Z32" s="46"/>
      <c r="AB32" s="46"/>
      <c r="AD32" s="46"/>
      <c r="AF32" s="46"/>
      <c r="AH32" s="46"/>
      <c r="AJ32" s="46"/>
      <c r="AL32" s="46"/>
    </row>
    <row r="33" spans="1:38" s="23" customFormat="1">
      <c r="A33" s="55" t="s">
        <v>121</v>
      </c>
      <c r="B33" s="95">
        <f>[1]MercLab!C281</f>
        <v>3066.4416506348202</v>
      </c>
      <c r="C33" s="95">
        <f t="shared" si="0"/>
        <v>6283.8589486968094</v>
      </c>
      <c r="D33" s="95">
        <f>[1]MercLab!D281</f>
        <v>16911.078977580935</v>
      </c>
      <c r="E33" s="95">
        <f>[1]MercLab!E281</f>
        <v>3481.5672809977973</v>
      </c>
      <c r="F33" s="95">
        <f>[1]MercLab!F281</f>
        <v>2318.1063763872057</v>
      </c>
      <c r="G33" s="95">
        <f>[1]MercLab!G281</f>
        <v>2424.683159821298</v>
      </c>
      <c r="H33" s="56"/>
      <c r="I33" s="57"/>
      <c r="J33" s="56"/>
      <c r="K33" s="57"/>
      <c r="L33" s="56"/>
      <c r="M33" s="57"/>
      <c r="N33" s="56"/>
      <c r="O33" s="57"/>
      <c r="P33" s="56"/>
      <c r="Q33" s="57"/>
      <c r="R33" s="56"/>
      <c r="S33" s="57"/>
      <c r="V33" s="46"/>
      <c r="X33" s="46"/>
      <c r="Z33" s="46"/>
      <c r="AB33" s="46"/>
      <c r="AD33" s="46"/>
      <c r="AF33" s="46"/>
      <c r="AH33" s="46"/>
      <c r="AJ33" s="46"/>
      <c r="AL33" s="46"/>
    </row>
    <row r="34" spans="1:38" s="23" customFormat="1">
      <c r="A34" s="56"/>
      <c r="B34" s="107"/>
      <c r="C34" s="107"/>
      <c r="D34" s="107"/>
      <c r="E34" s="107"/>
      <c r="F34" s="107"/>
      <c r="G34" s="107"/>
      <c r="H34" s="26"/>
      <c r="I34" s="57"/>
      <c r="J34" s="26"/>
      <c r="K34" s="57"/>
      <c r="L34" s="26"/>
      <c r="M34" s="57"/>
      <c r="N34" s="26"/>
      <c r="O34" s="57"/>
      <c r="P34" s="26"/>
      <c r="Q34" s="57"/>
      <c r="R34" s="26"/>
      <c r="S34" s="57"/>
      <c r="V34" s="46"/>
      <c r="X34" s="46"/>
      <c r="Z34" s="46"/>
      <c r="AB34" s="46"/>
      <c r="AD34" s="46"/>
      <c r="AF34" s="46"/>
      <c r="AH34" s="46"/>
      <c r="AJ34" s="46"/>
      <c r="AL34" s="46"/>
    </row>
    <row r="35" spans="1:38" s="23" customFormat="1">
      <c r="A35" s="54" t="s">
        <v>15</v>
      </c>
      <c r="B35" s="105"/>
      <c r="C35" s="105"/>
      <c r="D35" s="105"/>
      <c r="E35" s="105"/>
      <c r="F35" s="105"/>
      <c r="G35" s="105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V35" s="46"/>
      <c r="X35" s="46"/>
      <c r="Z35" s="46"/>
      <c r="AB35" s="46"/>
      <c r="AD35" s="46"/>
      <c r="AF35" s="46"/>
      <c r="AH35" s="46"/>
      <c r="AJ35" s="46"/>
      <c r="AL35" s="46"/>
    </row>
    <row r="36" spans="1:38" s="23" customFormat="1">
      <c r="A36" s="55" t="s">
        <v>3</v>
      </c>
      <c r="B36" s="95">
        <f>[1]MercLab!C283</f>
        <v>4375.0480085279851</v>
      </c>
      <c r="C36" s="95">
        <f t="shared" si="0"/>
        <v>5922.7199223546158</v>
      </c>
      <c r="D36" s="95">
        <f>[1]MercLab!D283</f>
        <v>11804.725205948153</v>
      </c>
      <c r="E36" s="95">
        <f>[1]MercLab!E283</f>
        <v>4322.3936424948506</v>
      </c>
      <c r="F36" s="95">
        <f>[1]MercLab!F283</f>
        <v>3865.6615591662762</v>
      </c>
      <c r="G36" s="95">
        <f>[1]MercLab!G283</f>
        <v>3698.0992818091831</v>
      </c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6"/>
      <c r="S36" s="57"/>
      <c r="V36" s="46"/>
      <c r="X36" s="46"/>
      <c r="Z36" s="46"/>
      <c r="AB36" s="46"/>
      <c r="AD36" s="46"/>
      <c r="AF36" s="46"/>
      <c r="AH36" s="46"/>
      <c r="AJ36" s="46"/>
      <c r="AL36" s="46"/>
    </row>
    <row r="37" spans="1:38" s="23" customFormat="1">
      <c r="A37" s="55" t="s">
        <v>4</v>
      </c>
      <c r="B37" s="95">
        <f>[1]MercLab!C284</f>
        <v>4141.0582592145629</v>
      </c>
      <c r="C37" s="95">
        <f t="shared" si="0"/>
        <v>5228.063935860102</v>
      </c>
      <c r="D37" s="95">
        <f>[1]MercLab!D284</f>
        <v>10279.888775070021</v>
      </c>
      <c r="E37" s="95">
        <f>[1]MercLab!E284</f>
        <v>5727.828211772905</v>
      </c>
      <c r="F37" s="95">
        <f>[1]MercLab!F284</f>
        <v>2540.4857156939702</v>
      </c>
      <c r="G37" s="95">
        <f>[1]MercLab!G284</f>
        <v>2364.0530409035109</v>
      </c>
      <c r="H37" s="56"/>
      <c r="I37" s="57"/>
      <c r="J37" s="56"/>
      <c r="K37" s="57"/>
      <c r="L37" s="56"/>
      <c r="M37" s="57"/>
      <c r="N37" s="56"/>
      <c r="O37" s="57"/>
      <c r="P37" s="56"/>
      <c r="Q37" s="57"/>
      <c r="R37" s="56"/>
      <c r="S37" s="57"/>
      <c r="V37" s="46"/>
      <c r="X37" s="46"/>
      <c r="Z37" s="46"/>
      <c r="AB37" s="46"/>
      <c r="AD37" s="46"/>
      <c r="AF37" s="46"/>
      <c r="AH37" s="46"/>
      <c r="AJ37" s="46"/>
      <c r="AL37" s="46"/>
    </row>
    <row r="38" spans="1:38" s="23" customFormat="1">
      <c r="A38" s="59"/>
      <c r="B38" s="107"/>
      <c r="C38" s="107"/>
      <c r="D38" s="107"/>
      <c r="E38" s="107"/>
      <c r="F38" s="107"/>
      <c r="G38" s="107"/>
      <c r="H38" s="26"/>
      <c r="I38" s="57"/>
      <c r="J38" s="26"/>
      <c r="K38" s="57"/>
      <c r="L38" s="26"/>
      <c r="M38" s="57"/>
      <c r="N38" s="26"/>
      <c r="O38" s="57"/>
      <c r="P38" s="26"/>
      <c r="Q38" s="57"/>
      <c r="R38" s="26"/>
      <c r="S38" s="57"/>
      <c r="V38" s="46"/>
      <c r="X38" s="46"/>
      <c r="Z38" s="46"/>
      <c r="AB38" s="46"/>
      <c r="AD38" s="46"/>
      <c r="AF38" s="46"/>
      <c r="AH38" s="46"/>
      <c r="AJ38" s="46"/>
      <c r="AL38" s="46"/>
    </row>
    <row r="39" spans="1:38" s="23" customFormat="1">
      <c r="A39" s="54" t="s">
        <v>134</v>
      </c>
      <c r="B39" s="105"/>
      <c r="C39" s="105"/>
      <c r="D39" s="105"/>
      <c r="E39" s="105"/>
      <c r="F39" s="105"/>
      <c r="G39" s="105"/>
      <c r="H39" s="76"/>
      <c r="I39" s="27"/>
      <c r="J39" s="76"/>
      <c r="K39" s="27"/>
      <c r="L39" s="76"/>
      <c r="M39" s="27"/>
      <c r="N39" s="76"/>
      <c r="O39" s="27"/>
      <c r="P39" s="76"/>
      <c r="Q39" s="27"/>
      <c r="R39" s="76"/>
      <c r="S39" s="27"/>
      <c r="V39" s="46"/>
      <c r="X39" s="46"/>
      <c r="Z39" s="46"/>
      <c r="AB39" s="46"/>
      <c r="AD39" s="46"/>
      <c r="AF39" s="46"/>
      <c r="AH39" s="46"/>
      <c r="AJ39" s="46"/>
      <c r="AL39" s="46"/>
    </row>
    <row r="40" spans="1:38" s="23" customFormat="1">
      <c r="A40" s="60" t="s">
        <v>126</v>
      </c>
      <c r="B40" s="95">
        <f>SUM(B41:B43)</f>
        <v>5112.6955735531183</v>
      </c>
      <c r="C40" s="95">
        <f t="shared" si="0"/>
        <v>5064.6498541897618</v>
      </c>
      <c r="D40" s="95">
        <f>SUM(D41:D43)</f>
        <v>5408.4081921726574</v>
      </c>
      <c r="E40" s="95">
        <f>SUM(E41:E43)</f>
        <v>7403.8162724229824</v>
      </c>
      <c r="F40" s="95">
        <f>SUM(F41:F43)</f>
        <v>4197.2293975474113</v>
      </c>
      <c r="G40" s="95">
        <f>SUM(G41:G43)</f>
        <v>3249.1455546159978</v>
      </c>
      <c r="H40" s="56"/>
      <c r="I40" s="57"/>
      <c r="J40" s="56"/>
      <c r="K40" s="57"/>
      <c r="L40" s="56"/>
      <c r="M40" s="57"/>
      <c r="N40" s="56"/>
      <c r="O40" s="57"/>
      <c r="P40" s="56"/>
      <c r="Q40" s="57"/>
      <c r="R40" s="56"/>
      <c r="S40" s="57"/>
      <c r="V40" s="46"/>
      <c r="X40" s="46"/>
      <c r="Z40" s="46"/>
      <c r="AB40" s="46"/>
      <c r="AD40" s="46"/>
      <c r="AF40" s="46"/>
      <c r="AH40" s="46"/>
      <c r="AJ40" s="46"/>
      <c r="AL40" s="46"/>
    </row>
    <row r="41" spans="1:38" s="23" customFormat="1">
      <c r="A41" s="61" t="s">
        <v>136</v>
      </c>
      <c r="B41" s="95">
        <f>[1]MercLab!C286</f>
        <v>1192.7034855626571</v>
      </c>
      <c r="C41" s="95">
        <f t="shared" si="0"/>
        <v>1555.5728992205866</v>
      </c>
      <c r="D41" s="95">
        <f>[1]MercLab!D286</f>
        <v>2117.6315599459581</v>
      </c>
      <c r="E41" s="95">
        <f>[1]MercLab!E286</f>
        <v>1419.6850774740603</v>
      </c>
      <c r="F41" s="95">
        <f>[1]MercLab!F286</f>
        <v>1601.76468452685</v>
      </c>
      <c r="G41" s="95">
        <f>[1]MercLab!G286</f>
        <v>1083.2102749354781</v>
      </c>
      <c r="H41" s="56"/>
      <c r="I41" s="57"/>
      <c r="J41" s="56"/>
      <c r="K41" s="57"/>
      <c r="L41" s="56"/>
      <c r="M41" s="57"/>
      <c r="N41" s="56"/>
      <c r="O41" s="57"/>
      <c r="P41" s="56"/>
      <c r="Q41" s="57"/>
      <c r="R41" s="56"/>
      <c r="S41" s="57"/>
      <c r="V41" s="46"/>
      <c r="X41" s="46"/>
      <c r="Z41" s="46"/>
      <c r="AB41" s="46"/>
      <c r="AD41" s="46"/>
      <c r="AF41" s="46"/>
      <c r="AH41" s="46"/>
      <c r="AJ41" s="46"/>
      <c r="AL41" s="46"/>
    </row>
    <row r="42" spans="1:38" s="23" customFormat="1">
      <c r="A42" s="61" t="s">
        <v>137</v>
      </c>
      <c r="B42" s="95">
        <f>[1]MercLab!C287</f>
        <v>2368.9696069802922</v>
      </c>
      <c r="C42" s="95">
        <f t="shared" si="0"/>
        <v>2619.0769549691754</v>
      </c>
      <c r="D42" s="95">
        <f>[1]MercLab!D287</f>
        <v>3290.7766322266993</v>
      </c>
      <c r="E42" s="95">
        <f>[1]MercLab!E287</f>
        <v>2784.1311949489218</v>
      </c>
      <c r="F42" s="95">
        <f>[1]MercLab!F287</f>
        <v>2595.4647130205608</v>
      </c>
      <c r="G42" s="95">
        <f>[1]MercLab!G287</f>
        <v>1805.9352796805194</v>
      </c>
      <c r="H42" s="56"/>
      <c r="I42" s="57"/>
      <c r="J42" s="56"/>
      <c r="K42" s="57"/>
      <c r="L42" s="56"/>
      <c r="M42" s="57"/>
      <c r="N42" s="56"/>
      <c r="O42" s="57"/>
      <c r="P42" s="56"/>
      <c r="Q42" s="57"/>
      <c r="R42" s="56"/>
      <c r="S42" s="57"/>
      <c r="V42" s="46"/>
      <c r="X42" s="46"/>
      <c r="Z42" s="46"/>
      <c r="AB42" s="46"/>
      <c r="AD42" s="46"/>
      <c r="AF42" s="46"/>
      <c r="AH42" s="46"/>
      <c r="AJ42" s="46"/>
      <c r="AL42" s="46"/>
    </row>
    <row r="43" spans="1:38" s="23" customFormat="1">
      <c r="A43" s="61" t="s">
        <v>138</v>
      </c>
      <c r="B43" s="95">
        <f>[1]MercLab!C288</f>
        <v>1551.022481010169</v>
      </c>
      <c r="C43" s="95">
        <f t="shared" si="0"/>
        <v>890</v>
      </c>
      <c r="D43" s="95">
        <f>[1]MercLab!D288</f>
        <v>0</v>
      </c>
      <c r="E43" s="95">
        <f>[1]MercLab!E288</f>
        <v>3200</v>
      </c>
      <c r="F43" s="95">
        <f>[1]MercLab!F288</f>
        <v>0</v>
      </c>
      <c r="G43" s="95">
        <f>[1]MercLab!G288</f>
        <v>360</v>
      </c>
      <c r="H43" s="56"/>
      <c r="I43" s="57"/>
      <c r="J43" s="56"/>
      <c r="K43" s="57"/>
      <c r="L43" s="56"/>
      <c r="M43" s="57"/>
      <c r="N43" s="56"/>
      <c r="O43" s="57"/>
      <c r="P43" s="56"/>
      <c r="Q43" s="57"/>
      <c r="R43" s="56"/>
      <c r="S43" s="57"/>
      <c r="V43" s="46"/>
      <c r="X43" s="46"/>
      <c r="Z43" s="46"/>
      <c r="AB43" s="46"/>
      <c r="AD43" s="46"/>
      <c r="AF43" s="46"/>
      <c r="AH43" s="46"/>
      <c r="AJ43" s="46"/>
      <c r="AL43" s="46"/>
    </row>
    <row r="44" spans="1:38" s="23" customFormat="1">
      <c r="A44" s="60" t="s">
        <v>127</v>
      </c>
      <c r="B44" s="95">
        <f>[1]MercLab!C289</f>
        <v>6645.3489223031165</v>
      </c>
      <c r="C44" s="95">
        <f t="shared" si="0"/>
        <v>6495.1790315650069</v>
      </c>
      <c r="D44" s="95">
        <f>[1]MercLab!D289</f>
        <v>7342.402808246562</v>
      </c>
      <c r="E44" s="95">
        <f>[1]MercLab!E289</f>
        <v>6418.2392094895522</v>
      </c>
      <c r="F44" s="95">
        <f>[1]MercLab!F289</f>
        <v>5446.5417019605984</v>
      </c>
      <c r="G44" s="95">
        <f>[1]MercLab!G289</f>
        <v>6773.5324065633131</v>
      </c>
      <c r="H44" s="56"/>
      <c r="I44" s="57"/>
      <c r="J44" s="56"/>
      <c r="K44" s="57"/>
      <c r="L44" s="56"/>
      <c r="M44" s="57"/>
      <c r="N44" s="56"/>
      <c r="O44" s="57"/>
      <c r="P44" s="56"/>
      <c r="Q44" s="57"/>
      <c r="R44" s="56"/>
      <c r="S44" s="57"/>
      <c r="V44" s="46"/>
      <c r="X44" s="46"/>
      <c r="Z44" s="46"/>
      <c r="AB44" s="46"/>
      <c r="AD44" s="46"/>
      <c r="AF44" s="46"/>
      <c r="AH44" s="46"/>
      <c r="AJ44" s="46"/>
      <c r="AL44" s="46"/>
    </row>
    <row r="45" spans="1:38" s="23" customFormat="1">
      <c r="A45" s="60" t="s">
        <v>128</v>
      </c>
      <c r="B45" s="95">
        <f>[1]MercLab!C290</f>
        <v>12224.402117872869</v>
      </c>
      <c r="C45" s="95">
        <f t="shared" si="0"/>
        <v>9163.2167341650038</v>
      </c>
      <c r="D45" s="95">
        <f>[1]MercLab!D290</f>
        <v>12552.866467150616</v>
      </c>
      <c r="E45" s="95">
        <f>[1]MercLab!E290</f>
        <v>12452.461250894959</v>
      </c>
      <c r="F45" s="95">
        <f>[1]MercLab!F290</f>
        <v>0</v>
      </c>
      <c r="G45" s="95">
        <f>[1]MercLab!G290</f>
        <v>11647.539218614438</v>
      </c>
      <c r="H45" s="56"/>
      <c r="I45" s="57"/>
      <c r="J45" s="56"/>
      <c r="K45" s="57"/>
      <c r="L45" s="56"/>
      <c r="M45" s="57"/>
      <c r="N45" s="56"/>
      <c r="O45" s="57"/>
      <c r="P45" s="56"/>
      <c r="Q45" s="57"/>
      <c r="R45" s="56"/>
      <c r="S45" s="57"/>
      <c r="V45" s="46"/>
      <c r="X45" s="46"/>
      <c r="Z45" s="46"/>
      <c r="AB45" s="46"/>
      <c r="AD45" s="46"/>
      <c r="AF45" s="46"/>
      <c r="AH45" s="46"/>
      <c r="AJ45" s="46"/>
      <c r="AL45" s="46"/>
    </row>
    <row r="46" spans="1:38" s="23" customFormat="1">
      <c r="A46" s="60" t="s">
        <v>129</v>
      </c>
      <c r="B46" s="95">
        <f>[1]MercLab!C291</f>
        <v>17972.278095484377</v>
      </c>
      <c r="C46" s="95">
        <f t="shared" si="0"/>
        <v>13463.039687670138</v>
      </c>
      <c r="D46" s="95">
        <f>[1]MercLab!D291</f>
        <v>17962.01629614125</v>
      </c>
      <c r="E46" s="95">
        <f>[1]MercLab!E291</f>
        <v>18243.496975731516</v>
      </c>
      <c r="F46" s="95">
        <f>[1]MercLab!F291</f>
        <v>0</v>
      </c>
      <c r="G46" s="95">
        <f>[1]MercLab!G291</f>
        <v>17646.645478807783</v>
      </c>
      <c r="H46" s="56"/>
      <c r="I46" s="57"/>
      <c r="J46" s="56"/>
      <c r="K46" s="57"/>
      <c r="L46" s="56"/>
      <c r="M46" s="57"/>
      <c r="N46" s="56"/>
      <c r="O46" s="57"/>
      <c r="P46" s="56"/>
      <c r="Q46" s="57"/>
      <c r="R46" s="56"/>
      <c r="S46" s="57"/>
      <c r="V46" s="46"/>
      <c r="X46" s="46"/>
      <c r="Z46" s="46"/>
      <c r="AB46" s="46"/>
      <c r="AD46" s="46"/>
      <c r="AF46" s="46"/>
      <c r="AH46" s="46"/>
      <c r="AJ46" s="46"/>
      <c r="AL46" s="46"/>
    </row>
    <row r="47" spans="1:38" s="23" customFormat="1">
      <c r="A47" s="60" t="s">
        <v>130</v>
      </c>
      <c r="B47" s="95">
        <f>[1]MercLab!C292</f>
        <v>34934.002209609534</v>
      </c>
      <c r="C47" s="95">
        <f t="shared" si="0"/>
        <v>25940.868383870245</v>
      </c>
      <c r="D47" s="95">
        <f>[1]MercLab!D292</f>
        <v>30570.938695331399</v>
      </c>
      <c r="E47" s="95">
        <f>[1]MercLab!E292</f>
        <v>34863.41564192198</v>
      </c>
      <c r="F47" s="95">
        <f>[1]MercLab!F292</f>
        <v>0</v>
      </c>
      <c r="G47" s="95">
        <f>[1]MercLab!G292</f>
        <v>38329.119198227607</v>
      </c>
      <c r="H47" s="56"/>
      <c r="I47" s="57"/>
      <c r="J47" s="56"/>
      <c r="K47" s="57"/>
      <c r="L47" s="56"/>
      <c r="M47" s="57"/>
      <c r="N47" s="56"/>
      <c r="O47" s="57"/>
      <c r="P47" s="56"/>
      <c r="Q47" s="57"/>
      <c r="R47" s="56"/>
      <c r="S47" s="57"/>
      <c r="V47" s="46"/>
      <c r="X47" s="46"/>
      <c r="Z47" s="46"/>
      <c r="AB47" s="46"/>
      <c r="AD47" s="46"/>
      <c r="AF47" s="46"/>
      <c r="AH47" s="46"/>
      <c r="AJ47" s="46"/>
      <c r="AL47" s="46"/>
    </row>
    <row r="48" spans="1:38" s="23" customFormat="1">
      <c r="A48" s="56"/>
      <c r="B48" s="107"/>
      <c r="C48" s="107"/>
      <c r="D48" s="107"/>
      <c r="E48" s="107"/>
      <c r="F48" s="107"/>
      <c r="G48" s="107"/>
      <c r="I48" s="46"/>
      <c r="K48" s="46"/>
      <c r="M48" s="46"/>
      <c r="O48" s="46"/>
      <c r="Q48" s="46"/>
      <c r="S48" s="46"/>
      <c r="V48" s="46"/>
      <c r="X48" s="46"/>
      <c r="Z48" s="46"/>
      <c r="AB48" s="46"/>
      <c r="AD48" s="46"/>
      <c r="AF48" s="46"/>
      <c r="AH48" s="46"/>
      <c r="AJ48" s="46"/>
      <c r="AL48" s="46"/>
    </row>
    <row r="49" spans="1:38" s="23" customFormat="1">
      <c r="A49" s="54" t="s">
        <v>16</v>
      </c>
      <c r="B49" s="105"/>
      <c r="C49" s="105"/>
      <c r="D49" s="105"/>
      <c r="E49" s="105"/>
      <c r="F49" s="105"/>
      <c r="G49" s="105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V49" s="46"/>
      <c r="X49" s="46"/>
      <c r="Z49" s="46"/>
      <c r="AB49" s="46"/>
      <c r="AD49" s="46"/>
      <c r="AF49" s="46"/>
      <c r="AH49" s="46"/>
      <c r="AJ49" s="46"/>
      <c r="AL49" s="46"/>
    </row>
    <row r="50" spans="1:38" s="23" customFormat="1">
      <c r="A50" s="60" t="s">
        <v>46</v>
      </c>
      <c r="B50" s="95">
        <f>[1]MercLab!C294</f>
        <v>2027.2524120751882</v>
      </c>
      <c r="C50" s="95">
        <f t="shared" si="0"/>
        <v>1016.2888343009561</v>
      </c>
      <c r="D50" s="95">
        <f>[1]MercLab!D294</f>
        <v>0</v>
      </c>
      <c r="E50" s="95">
        <f>[1]MercLab!E294</f>
        <v>2056.0119403564031</v>
      </c>
      <c r="F50" s="95">
        <f>[1]MercLab!F294</f>
        <v>0</v>
      </c>
      <c r="G50" s="95">
        <f>[1]MercLab!G294</f>
        <v>2009.1433968474209</v>
      </c>
      <c r="H50" s="56"/>
      <c r="I50" s="57"/>
      <c r="J50" s="56"/>
      <c r="K50" s="57"/>
      <c r="L50" s="56"/>
      <c r="M50" s="57"/>
      <c r="N50" s="56"/>
      <c r="O50" s="57"/>
      <c r="P50" s="56"/>
      <c r="Q50" s="57"/>
      <c r="R50" s="56"/>
      <c r="S50" s="57"/>
      <c r="V50" s="46"/>
      <c r="X50" s="46"/>
      <c r="Z50" s="46"/>
      <c r="AB50" s="46"/>
      <c r="AD50" s="46"/>
      <c r="AF50" s="46"/>
      <c r="AH50" s="46"/>
      <c r="AJ50" s="46"/>
      <c r="AL50" s="46"/>
    </row>
    <row r="51" spans="1:38" s="23" customFormat="1">
      <c r="A51" s="60" t="s">
        <v>47</v>
      </c>
      <c r="B51" s="95">
        <f>[1]MercLab!C295</f>
        <v>4372.4343876825114</v>
      </c>
      <c r="C51" s="95">
        <f t="shared" si="0"/>
        <v>2083.7174264483301</v>
      </c>
      <c r="D51" s="95">
        <f>[1]MercLab!D295</f>
        <v>0</v>
      </c>
      <c r="E51" s="95">
        <f>[1]MercLab!E295</f>
        <v>5795.071521030105</v>
      </c>
      <c r="F51" s="95">
        <f>[1]MercLab!F295</f>
        <v>0</v>
      </c>
      <c r="G51" s="95">
        <f>[1]MercLab!G295</f>
        <v>2539.7981847632145</v>
      </c>
      <c r="H51" s="56"/>
      <c r="I51" s="57"/>
      <c r="J51" s="56"/>
      <c r="K51" s="57"/>
      <c r="L51" s="56"/>
      <c r="M51" s="57"/>
      <c r="N51" s="56"/>
      <c r="O51" s="57"/>
      <c r="P51" s="56"/>
      <c r="Q51" s="57"/>
      <c r="R51" s="56"/>
      <c r="S51" s="57"/>
      <c r="V51" s="46"/>
      <c r="X51" s="46"/>
      <c r="Z51" s="46"/>
      <c r="AB51" s="46"/>
      <c r="AD51" s="46"/>
      <c r="AF51" s="46"/>
      <c r="AH51" s="46"/>
      <c r="AJ51" s="46"/>
      <c r="AL51" s="46"/>
    </row>
    <row r="52" spans="1:38" s="23" customFormat="1">
      <c r="A52" s="60" t="s">
        <v>68</v>
      </c>
      <c r="B52" s="95">
        <f>[1]MercLab!C296</f>
        <v>5663.7287267769352</v>
      </c>
      <c r="C52" s="95">
        <f t="shared" si="0"/>
        <v>5947.8035837332945</v>
      </c>
      <c r="D52" s="95">
        <f>[1]MercLab!D296</f>
        <v>10947.167192752395</v>
      </c>
      <c r="E52" s="95">
        <f>[1]MercLab!E296</f>
        <v>5845.3028843867469</v>
      </c>
      <c r="F52" s="95">
        <f>[1]MercLab!F296</f>
        <v>2622.1593969654177</v>
      </c>
      <c r="G52" s="95">
        <f>[1]MercLab!G296</f>
        <v>4376.5848608286178</v>
      </c>
      <c r="H52" s="56"/>
      <c r="I52" s="57"/>
      <c r="J52" s="56"/>
      <c r="K52" s="57"/>
      <c r="L52" s="56"/>
      <c r="M52" s="57"/>
      <c r="N52" s="56"/>
      <c r="O52" s="57"/>
      <c r="P52" s="56"/>
      <c r="Q52" s="57"/>
      <c r="R52" s="56"/>
      <c r="S52" s="57"/>
      <c r="V52" s="46"/>
      <c r="X52" s="46"/>
      <c r="Z52" s="46"/>
      <c r="AB52" s="46"/>
      <c r="AD52" s="46"/>
      <c r="AF52" s="46"/>
      <c r="AH52" s="46"/>
      <c r="AJ52" s="46"/>
      <c r="AL52" s="46"/>
    </row>
    <row r="53" spans="1:38" s="23" customFormat="1">
      <c r="A53" s="60" t="s">
        <v>64</v>
      </c>
      <c r="B53" s="95">
        <f>[1]MercLab!C297</f>
        <v>4445.3635982889109</v>
      </c>
      <c r="C53" s="95">
        <f t="shared" si="0"/>
        <v>3914.2346048704176</v>
      </c>
      <c r="D53" s="95">
        <f>[1]MercLab!D297</f>
        <v>8458.75</v>
      </c>
      <c r="E53" s="95">
        <f>[1]MercLab!E297</f>
        <v>2329.9308849485451</v>
      </c>
      <c r="F53" s="95">
        <f>[1]MercLab!F297</f>
        <v>0</v>
      </c>
      <c r="G53" s="95">
        <f>[1]MercLab!G297</f>
        <v>4868.2575345331234</v>
      </c>
      <c r="H53" s="56"/>
      <c r="I53" s="57"/>
      <c r="J53" s="56"/>
      <c r="K53" s="57"/>
      <c r="L53" s="56"/>
      <c r="M53" s="57"/>
      <c r="N53" s="56"/>
      <c r="O53" s="57"/>
      <c r="P53" s="56"/>
      <c r="Q53" s="57"/>
      <c r="R53" s="56"/>
      <c r="S53" s="57"/>
      <c r="V53" s="46"/>
      <c r="X53" s="46"/>
      <c r="Z53" s="46"/>
      <c r="AB53" s="46"/>
      <c r="AD53" s="46"/>
      <c r="AF53" s="46"/>
      <c r="AH53" s="46"/>
      <c r="AJ53" s="46"/>
      <c r="AL53" s="46"/>
    </row>
    <row r="54" spans="1:38">
      <c r="A54" s="201"/>
      <c r="B54" s="200"/>
      <c r="C54" s="200"/>
      <c r="D54" s="200"/>
      <c r="E54" s="200"/>
      <c r="F54" s="200"/>
      <c r="G54" s="200"/>
    </row>
    <row r="55" spans="1:38">
      <c r="A55" s="14" t="str">
        <f>'C01'!$A$46</f>
        <v>Fuente: Instituto Nacional de Estadística (INE). XL Encuesta Permanente de Hogares de Propósitos Múltiples, Septiembre 2010.</v>
      </c>
    </row>
    <row r="56" spans="1:38">
      <c r="A56" s="14" t="str">
        <f>'C02'!$A$46</f>
        <v>El salario mínimo en el área urbana es Lps. 5,500 y en la área rural es Lps. 4,055 (Promedio de salarios mínimos por rama)</v>
      </c>
    </row>
    <row r="57" spans="1:38">
      <c r="A57" s="14" t="s">
        <v>135</v>
      </c>
      <c r="M57" s="12"/>
    </row>
    <row r="58" spans="1:38">
      <c r="A58" s="14"/>
      <c r="M58" s="12"/>
    </row>
    <row r="59" spans="1:38">
      <c r="A59" s="265" t="s">
        <v>104</v>
      </c>
      <c r="B59" s="265"/>
      <c r="C59" s="265"/>
      <c r="D59" s="265"/>
      <c r="E59" s="265"/>
      <c r="F59" s="265"/>
      <c r="G59" s="265"/>
    </row>
    <row r="60" spans="1:38">
      <c r="A60" s="265" t="s">
        <v>105</v>
      </c>
      <c r="B60" s="265"/>
      <c r="C60" s="265"/>
      <c r="D60" s="265"/>
      <c r="E60" s="265"/>
      <c r="F60" s="265"/>
      <c r="G60" s="265"/>
    </row>
    <row r="61" spans="1:38">
      <c r="A61" s="265" t="s">
        <v>112</v>
      </c>
      <c r="B61" s="265"/>
      <c r="C61" s="265"/>
      <c r="D61" s="265"/>
      <c r="E61" s="265"/>
      <c r="F61" s="265"/>
      <c r="G61" s="265"/>
    </row>
    <row r="62" spans="1:38">
      <c r="A62" s="137" t="s">
        <v>21</v>
      </c>
      <c r="B62" s="12"/>
      <c r="C62" s="12"/>
      <c r="D62" s="12"/>
      <c r="E62" s="12"/>
      <c r="F62" s="12"/>
      <c r="G62" s="12"/>
    </row>
    <row r="63" spans="1:38">
      <c r="A63" s="262" t="s">
        <v>39</v>
      </c>
      <c r="B63" s="263" t="s">
        <v>33</v>
      </c>
      <c r="C63" s="263"/>
      <c r="D63" s="263"/>
      <c r="E63" s="263"/>
      <c r="F63" s="263"/>
      <c r="G63" s="263"/>
    </row>
    <row r="64" spans="1:38">
      <c r="A64" s="260"/>
      <c r="B64" s="260" t="s">
        <v>33</v>
      </c>
      <c r="C64" s="263" t="s">
        <v>8</v>
      </c>
      <c r="D64" s="263"/>
      <c r="E64" s="263"/>
      <c r="F64" s="263"/>
      <c r="G64" s="260" t="s">
        <v>1</v>
      </c>
    </row>
    <row r="65" spans="1:8">
      <c r="A65" s="261"/>
      <c r="B65" s="261"/>
      <c r="C65" s="28" t="s">
        <v>11</v>
      </c>
      <c r="D65" s="207" t="s">
        <v>141</v>
      </c>
      <c r="E65" s="28" t="s">
        <v>12</v>
      </c>
      <c r="F65" s="28" t="s">
        <v>142</v>
      </c>
      <c r="G65" s="261"/>
    </row>
    <row r="66" spans="1:8">
      <c r="A66" s="141"/>
      <c r="B66" s="141"/>
      <c r="C66" s="141"/>
      <c r="D66" s="142"/>
      <c r="E66" s="139"/>
      <c r="F66" s="139"/>
      <c r="G66" s="139"/>
    </row>
    <row r="67" spans="1:8">
      <c r="A67" s="31" t="s">
        <v>89</v>
      </c>
      <c r="B67" s="96">
        <f t="shared" ref="B67:G67" si="1">B8</f>
        <v>4288.5189257053817</v>
      </c>
      <c r="C67" s="96">
        <f t="shared" si="1"/>
        <v>5349.6544621527737</v>
      </c>
      <c r="D67" s="97">
        <f t="shared" si="1"/>
        <v>10938.141218395096</v>
      </c>
      <c r="E67" s="96">
        <f t="shared" si="1"/>
        <v>4677.3788622915417</v>
      </c>
      <c r="F67" s="96">
        <f t="shared" si="1"/>
        <v>2622.1593969654177</v>
      </c>
      <c r="G67" s="96">
        <f t="shared" si="1"/>
        <v>3160.9383709590406</v>
      </c>
    </row>
    <row r="68" spans="1:8">
      <c r="A68" s="4"/>
      <c r="B68" s="211"/>
      <c r="C68" s="211"/>
      <c r="D68" s="212"/>
      <c r="E68" s="92"/>
      <c r="F68" s="92"/>
      <c r="G68" s="92"/>
      <c r="H68" s="125"/>
    </row>
    <row r="69" spans="1:8">
      <c r="A69" s="17" t="s">
        <v>22</v>
      </c>
      <c r="B69" s="211"/>
      <c r="C69" s="211"/>
      <c r="D69" s="92"/>
      <c r="E69" s="211"/>
      <c r="F69" s="211"/>
      <c r="G69" s="211"/>
      <c r="H69" s="125"/>
    </row>
    <row r="70" spans="1:8">
      <c r="A70" s="109" t="s">
        <v>73</v>
      </c>
      <c r="B70" s="212">
        <f>[1]MercLab!C300</f>
        <v>2013.9505849800842</v>
      </c>
      <c r="C70" s="212">
        <f t="shared" ref="C70:C94" si="2">AVERAGE(D70:G70)</f>
        <v>1008.1206882846893</v>
      </c>
      <c r="D70" s="212">
        <f>[1]MercLab!D300</f>
        <v>0</v>
      </c>
      <c r="E70" s="212">
        <f>[1]MercLab!E300</f>
        <v>2026.1495186325458</v>
      </c>
      <c r="F70" s="212">
        <f>[1]MercLab!F300</f>
        <v>0</v>
      </c>
      <c r="G70" s="212">
        <f>[1]MercLab!G300</f>
        <v>2006.3332345062117</v>
      </c>
      <c r="H70" s="125"/>
    </row>
    <row r="71" spans="1:8">
      <c r="A71" s="109" t="s">
        <v>91</v>
      </c>
      <c r="B71" s="212">
        <f>[1]MercLab!C301</f>
        <v>3527.4449455721633</v>
      </c>
      <c r="C71" s="212">
        <f t="shared" si="2"/>
        <v>1672.0893065719072</v>
      </c>
      <c r="D71" s="212">
        <f>[1]MercLab!D301</f>
        <v>0</v>
      </c>
      <c r="E71" s="212">
        <f>[1]MercLab!E301</f>
        <v>4179.2997611375094</v>
      </c>
      <c r="F71" s="212">
        <f>[1]MercLab!F301</f>
        <v>0</v>
      </c>
      <c r="G71" s="212">
        <f>[1]MercLab!G301</f>
        <v>2509.0574651501192</v>
      </c>
      <c r="H71" s="125"/>
    </row>
    <row r="72" spans="1:8">
      <c r="A72" s="109" t="s">
        <v>74</v>
      </c>
      <c r="B72" s="212">
        <f>[1]MercLab!C302</f>
        <v>4372.4343876825114</v>
      </c>
      <c r="C72" s="212">
        <f t="shared" si="2"/>
        <v>2083.7174264483301</v>
      </c>
      <c r="D72" s="212">
        <f>[1]MercLab!D302</f>
        <v>0</v>
      </c>
      <c r="E72" s="212">
        <f>[1]MercLab!E302</f>
        <v>5795.071521030105</v>
      </c>
      <c r="F72" s="212">
        <f>[1]MercLab!F302</f>
        <v>0</v>
      </c>
      <c r="G72" s="212">
        <f>[1]MercLab!G302</f>
        <v>2539.7981847632145</v>
      </c>
      <c r="H72" s="125"/>
    </row>
    <row r="73" spans="1:8">
      <c r="A73" s="109" t="s">
        <v>75</v>
      </c>
      <c r="B73" s="212">
        <f>[1]MercLab!C303</f>
        <v>7429.7120947834346</v>
      </c>
      <c r="C73" s="212">
        <f t="shared" si="2"/>
        <v>3735.5709886573295</v>
      </c>
      <c r="D73" s="212">
        <f>[1]MercLab!D303</f>
        <v>9323.8129845246731</v>
      </c>
      <c r="E73" s="212">
        <f>[1]MercLab!E303</f>
        <v>5618.4709701046459</v>
      </c>
      <c r="F73" s="212">
        <f>[1]MercLab!F303</f>
        <v>0</v>
      </c>
      <c r="G73" s="212">
        <f>[1]MercLab!G303</f>
        <v>0</v>
      </c>
      <c r="H73" s="125"/>
    </row>
    <row r="74" spans="1:8">
      <c r="A74" s="109" t="s">
        <v>92</v>
      </c>
      <c r="B74" s="212">
        <f>[1]MercLab!C304</f>
        <v>4608.6000827857615</v>
      </c>
      <c r="C74" s="212">
        <f t="shared" si="2"/>
        <v>4579.1444406668279</v>
      </c>
      <c r="D74" s="212">
        <f>[1]MercLab!D304</f>
        <v>8732.2511395403089</v>
      </c>
      <c r="E74" s="212">
        <f>[1]MercLab!E304</f>
        <v>4222.9214124572045</v>
      </c>
      <c r="F74" s="212">
        <f>[1]MercLab!F304</f>
        <v>0</v>
      </c>
      <c r="G74" s="212">
        <f>[1]MercLab!G304</f>
        <v>5361.4052106697973</v>
      </c>
      <c r="H74" s="125"/>
    </row>
    <row r="75" spans="1:8">
      <c r="A75" s="109" t="s">
        <v>110</v>
      </c>
      <c r="B75" s="212">
        <f>[1]MercLab!C305</f>
        <v>4592.7796946019544</v>
      </c>
      <c r="C75" s="212">
        <f t="shared" si="2"/>
        <v>2370.3612885927182</v>
      </c>
      <c r="D75" s="212">
        <f>[1]MercLab!D305</f>
        <v>0</v>
      </c>
      <c r="E75" s="212">
        <f>[1]MercLab!E305</f>
        <v>5307.8728400282725</v>
      </c>
      <c r="F75" s="212">
        <f>[1]MercLab!F305</f>
        <v>0</v>
      </c>
      <c r="G75" s="212">
        <f>[1]MercLab!G305</f>
        <v>4173.5723143426003</v>
      </c>
      <c r="H75" s="125"/>
    </row>
    <row r="76" spans="1:8">
      <c r="A76" s="109" t="s">
        <v>77</v>
      </c>
      <c r="B76" s="212">
        <f>[1]MercLab!C306</f>
        <v>6041.7370214025805</v>
      </c>
      <c r="C76" s="212">
        <f t="shared" si="2"/>
        <v>6171.2823735043858</v>
      </c>
      <c r="D76" s="212">
        <f>[1]MercLab!D306</f>
        <v>13046.508308058865</v>
      </c>
      <c r="E76" s="212">
        <f>[1]MercLab!E306</f>
        <v>5899.8596228619181</v>
      </c>
      <c r="F76" s="212">
        <f>[1]MercLab!F306</f>
        <v>0</v>
      </c>
      <c r="G76" s="212">
        <f>[1]MercLab!G306</f>
        <v>5738.7615630967612</v>
      </c>
      <c r="H76" s="125"/>
    </row>
    <row r="77" spans="1:8">
      <c r="A77" s="109" t="s">
        <v>76</v>
      </c>
      <c r="B77" s="212">
        <f>[1]MercLab!C307</f>
        <v>9421.5103064444211</v>
      </c>
      <c r="C77" s="212">
        <f t="shared" si="2"/>
        <v>9665.0572656950935</v>
      </c>
      <c r="D77" s="212">
        <f>[1]MercLab!D307</f>
        <v>17934.683659012848</v>
      </c>
      <c r="E77" s="212">
        <f>[1]MercLab!E307</f>
        <v>8205.0693700400025</v>
      </c>
      <c r="F77" s="212">
        <f>[1]MercLab!F307</f>
        <v>0</v>
      </c>
      <c r="G77" s="212">
        <f>[1]MercLab!G307</f>
        <v>12520.476033727518</v>
      </c>
      <c r="H77" s="125"/>
    </row>
    <row r="78" spans="1:8">
      <c r="A78" s="109" t="s">
        <v>78</v>
      </c>
      <c r="B78" s="212">
        <f>[1]MercLab!C308</f>
        <v>6489.2745033881029</v>
      </c>
      <c r="C78" s="212">
        <f t="shared" si="2"/>
        <v>5652.6881699444348</v>
      </c>
      <c r="D78" s="212">
        <f>[1]MercLab!D308</f>
        <v>10846.982812632357</v>
      </c>
      <c r="E78" s="212">
        <f>[1]MercLab!E308</f>
        <v>6964.3552038606831</v>
      </c>
      <c r="F78" s="212">
        <f>[1]MercLab!F308</f>
        <v>2622.1593969654177</v>
      </c>
      <c r="G78" s="212">
        <f>[1]MercLab!G308</f>
        <v>2177.2552663192796</v>
      </c>
      <c r="H78" s="125"/>
    </row>
    <row r="79" spans="1:8">
      <c r="A79" s="109" t="s">
        <v>79</v>
      </c>
      <c r="B79" s="212">
        <f>[1]MercLab!C309</f>
        <v>4445.3635982889109</v>
      </c>
      <c r="C79" s="212">
        <f t="shared" si="2"/>
        <v>3914.2346048704176</v>
      </c>
      <c r="D79" s="212">
        <f>[1]MercLab!D309</f>
        <v>8458.75</v>
      </c>
      <c r="E79" s="212">
        <f>[1]MercLab!E309</f>
        <v>2329.9308849485451</v>
      </c>
      <c r="F79" s="212">
        <f>[1]MercLab!F309</f>
        <v>0</v>
      </c>
      <c r="G79" s="212">
        <f>[1]MercLab!G309</f>
        <v>4868.2575345331234</v>
      </c>
      <c r="H79" s="125"/>
    </row>
    <row r="80" spans="1:8">
      <c r="A80" s="109" t="s">
        <v>122</v>
      </c>
      <c r="B80" s="212">
        <f>[1]MercLab!C310</f>
        <v>0</v>
      </c>
      <c r="C80" s="212">
        <f t="shared" si="2"/>
        <v>0</v>
      </c>
      <c r="D80" s="212">
        <f>[1]MercLab!D310</f>
        <v>0</v>
      </c>
      <c r="E80" s="212">
        <f>[1]MercLab!E310</f>
        <v>0</v>
      </c>
      <c r="F80" s="212">
        <f>[1]MercLab!F310</f>
        <v>0</v>
      </c>
      <c r="G80" s="212">
        <f>[1]MercLab!G310</f>
        <v>0</v>
      </c>
      <c r="H80" s="125"/>
    </row>
    <row r="81" spans="1:8">
      <c r="A81" s="10"/>
      <c r="B81" s="125"/>
      <c r="C81" s="125"/>
      <c r="D81" s="125"/>
      <c r="E81" s="125"/>
      <c r="F81" s="125"/>
      <c r="G81" s="125"/>
      <c r="H81" s="125"/>
    </row>
    <row r="82" spans="1:8">
      <c r="A82" s="18" t="s">
        <v>19</v>
      </c>
      <c r="B82" s="105"/>
      <c r="C82" s="105"/>
      <c r="D82" s="105"/>
      <c r="E82" s="105"/>
      <c r="F82" s="105"/>
      <c r="G82" s="105"/>
      <c r="H82" s="125"/>
    </row>
    <row r="83" spans="1:8">
      <c r="A83" s="109" t="s">
        <v>93</v>
      </c>
      <c r="B83" s="213">
        <f>[1]MercLab!C312</f>
        <v>10519.599758907352</v>
      </c>
      <c r="C83" s="213">
        <f t="shared" si="2"/>
        <v>7854.1948710191964</v>
      </c>
      <c r="D83" s="213">
        <f>[1]MercLab!D312</f>
        <v>12138.310669167231</v>
      </c>
      <c r="E83" s="213">
        <f>[1]MercLab!E312</f>
        <v>9586.398012162852</v>
      </c>
      <c r="F83" s="213">
        <f>[1]MercLab!F312</f>
        <v>1322.5348383485955</v>
      </c>
      <c r="G83" s="213">
        <f>[1]MercLab!G312</f>
        <v>8369.5359643981064</v>
      </c>
      <c r="H83" s="125"/>
    </row>
    <row r="84" spans="1:8">
      <c r="A84" s="109" t="s">
        <v>80</v>
      </c>
      <c r="B84" s="212">
        <f>[1]MercLab!C313</f>
        <v>10788.84284370491</v>
      </c>
      <c r="C84" s="212">
        <f t="shared" si="2"/>
        <v>8426.9313142606188</v>
      </c>
      <c r="D84" s="212">
        <f>[1]MercLab!D313</f>
        <v>13075.83043231945</v>
      </c>
      <c r="E84" s="212">
        <f>[1]MercLab!E313</f>
        <v>10605.008244555753</v>
      </c>
      <c r="F84" s="212">
        <f>[1]MercLab!F313</f>
        <v>0</v>
      </c>
      <c r="G84" s="212">
        <f>[1]MercLab!G313</f>
        <v>10026.886580167269</v>
      </c>
      <c r="H84" s="125"/>
    </row>
    <row r="85" spans="1:8">
      <c r="A85" s="109" t="s">
        <v>81</v>
      </c>
      <c r="B85" s="212">
        <f>[1]MercLab!C314</f>
        <v>7512.1051396682096</v>
      </c>
      <c r="C85" s="212">
        <f t="shared" si="2"/>
        <v>5167.0195248023101</v>
      </c>
      <c r="D85" s="212">
        <f>[1]MercLab!D314</f>
        <v>9478.8932414550145</v>
      </c>
      <c r="E85" s="212">
        <f>[1]MercLab!E314</f>
        <v>7159.6710996248667</v>
      </c>
      <c r="F85" s="212">
        <f>[1]MercLab!F314</f>
        <v>0</v>
      </c>
      <c r="G85" s="212">
        <f>[1]MercLab!G314</f>
        <v>4029.5137581293611</v>
      </c>
      <c r="H85" s="125"/>
    </row>
    <row r="86" spans="1:8">
      <c r="A86" s="109" t="s">
        <v>82</v>
      </c>
      <c r="B86" s="212">
        <f>[1]MercLab!C315</f>
        <v>4539.3656108088107</v>
      </c>
      <c r="C86" s="212">
        <f t="shared" si="2"/>
        <v>3886.6222157091784</v>
      </c>
      <c r="D86" s="212">
        <f>[1]MercLab!D315</f>
        <v>5624.258890018893</v>
      </c>
      <c r="E86" s="212">
        <f>[1]MercLab!E315</f>
        <v>5886.9933195801323</v>
      </c>
      <c r="F86" s="212">
        <f>[1]MercLab!F315</f>
        <v>0</v>
      </c>
      <c r="G86" s="212">
        <f>[1]MercLab!G315</f>
        <v>4035.2366532376886</v>
      </c>
      <c r="H86" s="125"/>
    </row>
    <row r="87" spans="1:8">
      <c r="A87" s="109" t="s">
        <v>83</v>
      </c>
      <c r="B87" s="212">
        <f>[1]MercLab!C316</f>
        <v>1887.5128127190928</v>
      </c>
      <c r="C87" s="212">
        <f t="shared" si="2"/>
        <v>1672.9669586405819</v>
      </c>
      <c r="D87" s="212">
        <f>[1]MercLab!D316</f>
        <v>3000</v>
      </c>
      <c r="E87" s="212">
        <f>[1]MercLab!E316</f>
        <v>1692.6943501913124</v>
      </c>
      <c r="F87" s="212">
        <f>[1]MercLab!F316</f>
        <v>0</v>
      </c>
      <c r="G87" s="212">
        <f>[1]MercLab!G316</f>
        <v>1999.1734843710158</v>
      </c>
      <c r="H87" s="125"/>
    </row>
    <row r="88" spans="1:8">
      <c r="A88" s="109" t="s">
        <v>84</v>
      </c>
      <c r="B88" s="212">
        <f>[1]MercLab!C317</f>
        <v>6036.4792152896662</v>
      </c>
      <c r="C88" s="212">
        <f t="shared" si="2"/>
        <v>6463.3560893761924</v>
      </c>
      <c r="D88" s="212">
        <f>[1]MercLab!D317</f>
        <v>8281.175815117138</v>
      </c>
      <c r="E88" s="212">
        <f>[1]MercLab!E317</f>
        <v>6140.8389733287249</v>
      </c>
      <c r="F88" s="212">
        <f>[1]MercLab!F317</f>
        <v>5659.6990149980393</v>
      </c>
      <c r="G88" s="212">
        <f>[1]MercLab!G317</f>
        <v>5771.7105540608654</v>
      </c>
      <c r="H88" s="125"/>
    </row>
    <row r="89" spans="1:8">
      <c r="A89" s="109" t="s">
        <v>95</v>
      </c>
      <c r="B89" s="142">
        <f>[1]MercLab!C318</f>
        <v>4415.3595423769966</v>
      </c>
      <c r="C89" s="142">
        <f t="shared" si="2"/>
        <v>4195.9627197753052</v>
      </c>
      <c r="D89" s="142">
        <f>[1]MercLab!D318</f>
        <v>8250.265237788115</v>
      </c>
      <c r="E89" s="142">
        <f>[1]MercLab!E318</f>
        <v>4513.341192457241</v>
      </c>
      <c r="F89" s="142">
        <f>[1]MercLab!F318</f>
        <v>0</v>
      </c>
      <c r="G89" s="142">
        <f>[1]MercLab!G318</f>
        <v>4020.2444488558649</v>
      </c>
    </row>
    <row r="90" spans="1:8">
      <c r="A90" s="109" t="s">
        <v>85</v>
      </c>
      <c r="B90" s="142">
        <f>[1]MercLab!C319</f>
        <v>2232.2599384714817</v>
      </c>
      <c r="C90" s="142">
        <f t="shared" si="2"/>
        <v>2780.6122357974273</v>
      </c>
      <c r="D90" s="142">
        <f>[1]MercLab!D319</f>
        <v>6020</v>
      </c>
      <c r="E90" s="142">
        <f>[1]MercLab!E319</f>
        <v>3393.5732036329687</v>
      </c>
      <c r="F90" s="142">
        <f>[1]MercLab!F319</f>
        <v>0</v>
      </c>
      <c r="G90" s="142">
        <f>[1]MercLab!G319</f>
        <v>1708.87573955674</v>
      </c>
    </row>
    <row r="91" spans="1:8">
      <c r="A91" s="109" t="s">
        <v>86</v>
      </c>
      <c r="B91" s="142">
        <f>[1]MercLab!C320</f>
        <v>3873.3678828913789</v>
      </c>
      <c r="C91" s="142">
        <f t="shared" si="2"/>
        <v>3255.5434565147384</v>
      </c>
      <c r="D91" s="142">
        <f>[1]MercLab!D320</f>
        <v>4574.3682115646579</v>
      </c>
      <c r="E91" s="142">
        <f>[1]MercLab!E320</f>
        <v>4453.0317615861795</v>
      </c>
      <c r="F91" s="142">
        <f>[1]MercLab!F320</f>
        <v>1660</v>
      </c>
      <c r="G91" s="142">
        <f>[1]MercLab!G320</f>
        <v>2334.7738529081166</v>
      </c>
    </row>
    <row r="92" spans="1:8">
      <c r="A92" s="109" t="s">
        <v>94</v>
      </c>
      <c r="B92" s="142">
        <f>[1]MercLab!C321</f>
        <v>3488.5857682216647</v>
      </c>
      <c r="C92" s="142">
        <f t="shared" si="2"/>
        <v>4203.7955680993673</v>
      </c>
      <c r="D92" s="142">
        <f>[1]MercLab!D321</f>
        <v>7621.6822291051312</v>
      </c>
      <c r="E92" s="142">
        <f>[1]MercLab!E321</f>
        <v>4864.0455059952783</v>
      </c>
      <c r="F92" s="142">
        <f>[1]MercLab!F321</f>
        <v>2608.8910697741862</v>
      </c>
      <c r="G92" s="142">
        <f>[1]MercLab!G321</f>
        <v>1720.5634675228757</v>
      </c>
    </row>
    <row r="93" spans="1:8">
      <c r="A93" s="109" t="s">
        <v>79</v>
      </c>
      <c r="B93" s="142">
        <f>[1]MercLab!C322</f>
        <v>4666.9949169818419</v>
      </c>
      <c r="C93" s="142">
        <f t="shared" si="2"/>
        <v>5257.7124679479275</v>
      </c>
      <c r="D93" s="142">
        <f>[1]MercLab!D322</f>
        <v>13478.305596620881</v>
      </c>
      <c r="E93" s="142">
        <f>[1]MercLab!E322</f>
        <v>4274.4365594407864</v>
      </c>
      <c r="F93" s="142">
        <f>[1]MercLab!F322</f>
        <v>0</v>
      </c>
      <c r="G93" s="142">
        <f>[1]MercLab!G322</f>
        <v>3278.1077157300433</v>
      </c>
    </row>
    <row r="94" spans="1:8">
      <c r="A94" s="109" t="s">
        <v>122</v>
      </c>
      <c r="B94" s="142">
        <f>[1]MercLab!C323</f>
        <v>0</v>
      </c>
      <c r="C94" s="142">
        <f t="shared" si="2"/>
        <v>0</v>
      </c>
      <c r="D94" s="142">
        <f>[1]MercLab!D323</f>
        <v>0</v>
      </c>
      <c r="E94" s="142">
        <f>[1]MercLab!E323</f>
        <v>0</v>
      </c>
      <c r="F94" s="142">
        <f>[1]MercLab!F323</f>
        <v>0</v>
      </c>
      <c r="G94" s="142">
        <f>[1]MercLab!G323</f>
        <v>0</v>
      </c>
    </row>
    <row r="95" spans="1:8">
      <c r="A95" s="198"/>
      <c r="B95" s="205"/>
      <c r="C95" s="205"/>
      <c r="D95" s="205"/>
      <c r="E95" s="205"/>
      <c r="F95" s="205"/>
      <c r="G95" s="205"/>
    </row>
    <row r="96" spans="1:8">
      <c r="A96" s="14" t="str">
        <f>'C01'!$A$46</f>
        <v>Fuente: Instituto Nacional de Estadística (INE). XL Encuesta Permanente de Hogares de Propósitos Múltiples, Septiembre 2010.</v>
      </c>
      <c r="E96" s="137"/>
      <c r="F96" s="137"/>
      <c r="G96" s="137"/>
    </row>
    <row r="97" spans="1:7">
      <c r="A97" s="14" t="str">
        <f>'C02'!$A$46</f>
        <v>El salario mínimo en el área urbana es Lps. 5,500 y en la área rural es Lps. 4,055 (Promedio de salarios mínimos por rama)</v>
      </c>
      <c r="E97" s="137"/>
      <c r="F97" s="137"/>
      <c r="G97" s="137"/>
    </row>
  </sheetData>
  <mergeCells count="16">
    <mergeCell ref="A1:G1"/>
    <mergeCell ref="A2:G2"/>
    <mergeCell ref="A3:G3"/>
    <mergeCell ref="A61:G61"/>
    <mergeCell ref="A59:G59"/>
    <mergeCell ref="A60:G60"/>
    <mergeCell ref="G5:G6"/>
    <mergeCell ref="B5:B6"/>
    <mergeCell ref="C5:F5"/>
    <mergeCell ref="B64:B65"/>
    <mergeCell ref="A4:A6"/>
    <mergeCell ref="B4:G4"/>
    <mergeCell ref="C64:F64"/>
    <mergeCell ref="A63:A65"/>
    <mergeCell ref="G64:G65"/>
    <mergeCell ref="B63:G63"/>
  </mergeCells>
  <phoneticPr fontId="2" type="noConversion"/>
  <printOptions horizontalCentered="1"/>
  <pageMargins left="0.9237007874015748" right="0.39370078740157483" top="0.39370078740157483" bottom="0.39370078740157483" header="0" footer="0.19685039370078741"/>
  <pageSetup paperSize="9" scale="85" firstPageNumber="20" orientation="landscape" useFirstPageNumber="1" r:id="rId1"/>
  <headerFooter alignWithMargins="0">
    <oddFooter>&amp;L&amp;Z&amp;F+&amp;F+&amp;A&amp;C&amp;P&amp;R&amp;D+&amp;T</oddFooter>
  </headerFooter>
  <rowBreaks count="1" manualBreakCount="1">
    <brk id="5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8"/>
  <dimension ref="A1:K123"/>
  <sheetViews>
    <sheetView workbookViewId="0">
      <selection activeCell="M8" sqref="M8"/>
    </sheetView>
  </sheetViews>
  <sheetFormatPr baseColWidth="10" defaultColWidth="11.83203125" defaultRowHeight="11.25"/>
  <cols>
    <col min="1" max="1" width="45.83203125" style="137" customWidth="1"/>
    <col min="2" max="7" width="10.33203125" style="137" customWidth="1"/>
    <col min="8" max="8" width="10.33203125" style="137" hidden="1" customWidth="1"/>
    <col min="9" max="9" width="13.83203125" style="137" hidden="1" customWidth="1"/>
    <col min="10" max="16384" width="11.83203125" style="137"/>
  </cols>
  <sheetData>
    <row r="1" spans="1:11">
      <c r="A1" s="271" t="s">
        <v>107</v>
      </c>
      <c r="B1" s="271"/>
      <c r="C1" s="271"/>
      <c r="D1" s="271"/>
      <c r="E1" s="271"/>
      <c r="F1" s="271"/>
      <c r="G1" s="271"/>
      <c r="H1" s="271"/>
      <c r="I1" s="271"/>
    </row>
    <row r="2" spans="1:11">
      <c r="A2" s="271" t="s">
        <v>106</v>
      </c>
      <c r="B2" s="271"/>
      <c r="C2" s="271"/>
      <c r="D2" s="271"/>
      <c r="E2" s="271"/>
      <c r="F2" s="271"/>
      <c r="G2" s="271"/>
      <c r="H2" s="271"/>
      <c r="I2" s="271"/>
    </row>
    <row r="3" spans="1:11">
      <c r="A3" s="271" t="s">
        <v>41</v>
      </c>
      <c r="B3" s="271"/>
      <c r="C3" s="271"/>
      <c r="D3" s="271"/>
      <c r="E3" s="271"/>
      <c r="F3" s="271"/>
      <c r="G3" s="271"/>
      <c r="H3" s="271"/>
      <c r="I3" s="271"/>
    </row>
    <row r="4" spans="1:11" ht="12" customHeight="1">
      <c r="A4" s="267" t="s">
        <v>39</v>
      </c>
      <c r="B4" s="267" t="s">
        <v>35</v>
      </c>
      <c r="C4" s="269" t="s">
        <v>8</v>
      </c>
      <c r="D4" s="269"/>
      <c r="E4" s="269"/>
      <c r="F4" s="269"/>
      <c r="G4" s="267" t="s">
        <v>36</v>
      </c>
      <c r="H4" s="267" t="s">
        <v>44</v>
      </c>
      <c r="I4" s="267" t="s">
        <v>37</v>
      </c>
    </row>
    <row r="5" spans="1:11" ht="20.25" customHeight="1">
      <c r="A5" s="268"/>
      <c r="B5" s="268"/>
      <c r="C5" s="41" t="s">
        <v>0</v>
      </c>
      <c r="D5" s="41" t="s">
        <v>141</v>
      </c>
      <c r="E5" s="41" t="s">
        <v>12</v>
      </c>
      <c r="F5" s="41" t="s">
        <v>142</v>
      </c>
      <c r="G5" s="268"/>
      <c r="H5" s="268"/>
      <c r="I5" s="268"/>
    </row>
    <row r="6" spans="1:11">
      <c r="A6" s="143"/>
      <c r="B6" s="15"/>
      <c r="C6" s="15"/>
      <c r="D6" s="15"/>
      <c r="E6" s="15"/>
      <c r="F6" s="15"/>
      <c r="G6" s="15"/>
      <c r="H6" s="15"/>
      <c r="I6" s="15"/>
    </row>
    <row r="7" spans="1:11">
      <c r="A7" s="34" t="s">
        <v>89</v>
      </c>
      <c r="B7" s="99">
        <f>[1]MercLab!C335</f>
        <v>7.1163857647492028</v>
      </c>
      <c r="C7" s="99">
        <f>AVERAGE(D7:H7)</f>
        <v>6.3399869756455702</v>
      </c>
      <c r="D7" s="99">
        <f>[1]MercLab!D335</f>
        <v>12.23039663073645</v>
      </c>
      <c r="E7" s="99">
        <f>[1]MercLab!E335</f>
        <v>7.5660793898279453</v>
      </c>
      <c r="F7" s="99">
        <f>[1]MercLab!F335</f>
        <v>5.9746103139639697</v>
      </c>
      <c r="G7" s="99">
        <f>[1]MercLab!G335</f>
        <v>5.9288485436994875</v>
      </c>
      <c r="H7" s="99">
        <f>[1]MercLab!H335</f>
        <v>0</v>
      </c>
      <c r="I7" s="99">
        <f>[1]MercLab!I335</f>
        <v>0</v>
      </c>
      <c r="J7" s="16"/>
      <c r="K7" s="16"/>
    </row>
    <row r="8" spans="1:11" ht="12.75" customHeight="1">
      <c r="A8" s="144"/>
      <c r="B8" s="145"/>
      <c r="C8" s="145"/>
      <c r="D8" s="145"/>
      <c r="E8" s="145"/>
      <c r="F8" s="145"/>
      <c r="G8" s="145"/>
      <c r="H8" s="145"/>
      <c r="I8" s="145"/>
    </row>
    <row r="9" spans="1:11" ht="12.75" customHeight="1">
      <c r="A9" s="112" t="s">
        <v>13</v>
      </c>
      <c r="B9" s="214"/>
      <c r="C9" s="214"/>
      <c r="D9" s="214"/>
      <c r="E9" s="214"/>
      <c r="F9" s="214"/>
      <c r="G9" s="214"/>
      <c r="H9" s="120"/>
      <c r="I9" s="120"/>
    </row>
    <row r="10" spans="1:11">
      <c r="A10" s="146" t="s">
        <v>87</v>
      </c>
      <c r="B10" s="100">
        <f>AVERAGE(B11:B13)</f>
        <v>8.8533252799224531</v>
      </c>
      <c r="C10" s="100">
        <f t="shared" ref="C10:I10" si="0">AVERAGE(C11:C13)</f>
        <v>7.0974812172013158</v>
      </c>
      <c r="D10" s="100">
        <f t="shared" si="0"/>
        <v>12.552724679982662</v>
      </c>
      <c r="E10" s="100">
        <f t="shared" si="0"/>
        <v>9.1350476730297725</v>
      </c>
      <c r="F10" s="100">
        <f t="shared" si="0"/>
        <v>6.1289091251673691</v>
      </c>
      <c r="G10" s="100">
        <f t="shared" si="0"/>
        <v>7.6707246078267737</v>
      </c>
      <c r="H10" s="100">
        <f t="shared" si="0"/>
        <v>0</v>
      </c>
      <c r="I10" s="100">
        <f t="shared" si="0"/>
        <v>0</v>
      </c>
    </row>
    <row r="11" spans="1:11">
      <c r="A11" s="147" t="s">
        <v>69</v>
      </c>
      <c r="B11" s="100">
        <f>[1]MercLab!C337</f>
        <v>9.4885801294251682</v>
      </c>
      <c r="C11" s="100">
        <f t="shared" ref="C11:C52" si="1">AVERAGE(D11:H11)</f>
        <v>7.3590390867962059</v>
      </c>
      <c r="D11" s="100">
        <f>[1]MercLab!D337</f>
        <v>13.02803364036844</v>
      </c>
      <c r="E11" s="100">
        <f>[1]MercLab!E337</f>
        <v>9.9039797008546895</v>
      </c>
      <c r="F11" s="100">
        <f>[1]MercLab!F337</f>
        <v>6.2851063829787241</v>
      </c>
      <c r="G11" s="100">
        <f>[1]MercLab!G337</f>
        <v>7.5780757097791751</v>
      </c>
      <c r="H11" s="100">
        <f>[1]MercLab!H337</f>
        <v>0</v>
      </c>
      <c r="I11" s="100">
        <f>[1]MercLab!I337</f>
        <v>0</v>
      </c>
    </row>
    <row r="12" spans="1:11">
      <c r="A12" s="147" t="s">
        <v>70</v>
      </c>
      <c r="B12" s="100">
        <f>[1]MercLab!C338</f>
        <v>9.1569810808978165</v>
      </c>
      <c r="C12" s="100">
        <f t="shared" si="1"/>
        <v>7.2700076531978484</v>
      </c>
      <c r="D12" s="100">
        <f>[1]MercLab!D338</f>
        <v>12.423676012461062</v>
      </c>
      <c r="E12" s="100">
        <f>[1]MercLab!E338</f>
        <v>9.5231899771111994</v>
      </c>
      <c r="F12" s="100">
        <f>[1]MercLab!F338</f>
        <v>5.8882681564245809</v>
      </c>
      <c r="G12" s="100">
        <f>[1]MercLab!G338</f>
        <v>8.5149041199923996</v>
      </c>
      <c r="H12" s="100">
        <f>[1]MercLab!H338</f>
        <v>0</v>
      </c>
      <c r="I12" s="100">
        <f>[1]MercLab!I338</f>
        <v>0</v>
      </c>
    </row>
    <row r="13" spans="1:11">
      <c r="A13" s="147" t="s">
        <v>120</v>
      </c>
      <c r="B13" s="100">
        <f>[1]MercLab!C339</f>
        <v>7.9144146294443756</v>
      </c>
      <c r="C13" s="100">
        <f t="shared" si="1"/>
        <v>6.6633969116098921</v>
      </c>
      <c r="D13" s="100">
        <f>[1]MercLab!D339</f>
        <v>12.206464387118489</v>
      </c>
      <c r="E13" s="100">
        <f>[1]MercLab!E339</f>
        <v>7.9779733411234259</v>
      </c>
      <c r="F13" s="100">
        <f>[1]MercLab!F339</f>
        <v>6.213352836098804</v>
      </c>
      <c r="G13" s="100">
        <f>[1]MercLab!G339</f>
        <v>6.9191939937087463</v>
      </c>
      <c r="H13" s="100">
        <f>[1]MercLab!H339</f>
        <v>0</v>
      </c>
      <c r="I13" s="100">
        <f>[1]MercLab!I339</f>
        <v>0</v>
      </c>
    </row>
    <row r="14" spans="1:11">
      <c r="A14" s="146" t="s">
        <v>71</v>
      </c>
      <c r="B14" s="100">
        <f>[1]MercLab!C340</f>
        <v>5.4721343684109645</v>
      </c>
      <c r="C14" s="100">
        <f t="shared" si="1"/>
        <v>5.4542611643849428</v>
      </c>
      <c r="D14" s="100">
        <f>[1]MercLab!D340</f>
        <v>11.041666666666668</v>
      </c>
      <c r="E14" s="100">
        <f>[1]MercLab!E340</f>
        <v>5.8713408454063023</v>
      </c>
      <c r="F14" s="100">
        <f>[1]MercLab!F340</f>
        <v>5.543689320388351</v>
      </c>
      <c r="G14" s="100">
        <f>[1]MercLab!G340</f>
        <v>4.8146089894633946</v>
      </c>
      <c r="H14" s="100">
        <f>[1]MercLab!H340</f>
        <v>0</v>
      </c>
      <c r="I14" s="100">
        <f>[1]MercLab!I340</f>
        <v>0</v>
      </c>
    </row>
    <row r="15" spans="1:11">
      <c r="A15" s="148"/>
      <c r="B15" s="114"/>
      <c r="C15" s="114"/>
      <c r="D15" s="114"/>
      <c r="E15" s="114"/>
      <c r="F15" s="114"/>
      <c r="G15" s="114"/>
      <c r="H15" s="114"/>
      <c r="I15" s="114"/>
    </row>
    <row r="16" spans="1:11">
      <c r="A16" s="112" t="s">
        <v>14</v>
      </c>
      <c r="B16" s="214"/>
      <c r="C16" s="214"/>
      <c r="D16" s="214"/>
      <c r="E16" s="214"/>
      <c r="F16" s="214"/>
      <c r="G16" s="214"/>
      <c r="H16" s="120">
        <f>[1]MercLab!H341</f>
        <v>0</v>
      </c>
      <c r="I16" s="120">
        <f>[1]MercLab!I341</f>
        <v>0</v>
      </c>
    </row>
    <row r="17" spans="1:9">
      <c r="A17" s="146" t="s">
        <v>45</v>
      </c>
      <c r="B17" s="94">
        <f>[1]MercLab!C342</f>
        <v>0</v>
      </c>
      <c r="C17" s="94">
        <f t="shared" si="1"/>
        <v>0</v>
      </c>
      <c r="D17" s="94">
        <f>[1]MercLab!D342</f>
        <v>0</v>
      </c>
      <c r="E17" s="94">
        <f>[1]MercLab!E342</f>
        <v>0</v>
      </c>
      <c r="F17" s="94">
        <f>[1]MercLab!F342</f>
        <v>0</v>
      </c>
      <c r="G17" s="94">
        <f>[1]MercLab!G342</f>
        <v>0</v>
      </c>
      <c r="H17" s="100">
        <f>[1]MercLab!H342</f>
        <v>0</v>
      </c>
      <c r="I17" s="100">
        <f>[1]MercLab!I342</f>
        <v>0</v>
      </c>
    </row>
    <row r="18" spans="1:9" ht="12.75" customHeight="1">
      <c r="A18" s="146" t="s">
        <v>46</v>
      </c>
      <c r="B18" s="94">
        <f>[1]MercLab!C343</f>
        <v>4.5559518861070636</v>
      </c>
      <c r="C18" s="94">
        <f t="shared" si="1"/>
        <v>3.8477915605857431</v>
      </c>
      <c r="D18" s="94">
        <f>[1]MercLab!D343</f>
        <v>5.2368851021542522</v>
      </c>
      <c r="E18" s="94">
        <f>[1]MercLab!E343</f>
        <v>4.8023300556553625</v>
      </c>
      <c r="F18" s="94">
        <f>[1]MercLab!F343</f>
        <v>4.8707160416016846</v>
      </c>
      <c r="G18" s="94">
        <f>[1]MercLab!G343</f>
        <v>4.3290266035174163</v>
      </c>
      <c r="H18" s="100">
        <f>[1]MercLab!H343</f>
        <v>0</v>
      </c>
      <c r="I18" s="100">
        <f>[1]MercLab!I343</f>
        <v>0</v>
      </c>
    </row>
    <row r="19" spans="1:9">
      <c r="A19" s="146" t="s">
        <v>47</v>
      </c>
      <c r="B19" s="94">
        <f>[1]MercLab!C344</f>
        <v>10.143571128190331</v>
      </c>
      <c r="C19" s="94">
        <f t="shared" si="1"/>
        <v>8.0652711843816949</v>
      </c>
      <c r="D19" s="94">
        <f>[1]MercLab!D344</f>
        <v>11.036788431461757</v>
      </c>
      <c r="E19" s="94">
        <f>[1]MercLab!E344</f>
        <v>10.103847438933279</v>
      </c>
      <c r="F19" s="94">
        <f>[1]MercLab!F344</f>
        <v>9.1758932458925813</v>
      </c>
      <c r="G19" s="94">
        <f>[1]MercLab!G344</f>
        <v>10.009826805620854</v>
      </c>
      <c r="H19" s="100">
        <f>[1]MercLab!H344</f>
        <v>0</v>
      </c>
      <c r="I19" s="100">
        <f>[1]MercLab!I344</f>
        <v>0</v>
      </c>
    </row>
    <row r="20" spans="1:9" ht="12.75" customHeight="1">
      <c r="A20" s="146" t="s">
        <v>48</v>
      </c>
      <c r="B20" s="94">
        <f>[1]MercLab!C345</f>
        <v>15.358600653535913</v>
      </c>
      <c r="C20" s="94">
        <f t="shared" si="1"/>
        <v>9.2950895824181092</v>
      </c>
      <c r="D20" s="94">
        <f>[1]MercLab!D345</f>
        <v>15.895068890456468</v>
      </c>
      <c r="E20" s="94">
        <f>[1]MercLab!E345</f>
        <v>14.846819553246865</v>
      </c>
      <c r="F20" s="94">
        <f>[1]MercLab!F345</f>
        <v>0</v>
      </c>
      <c r="G20" s="94">
        <f>[1]MercLab!G345</f>
        <v>15.73355946838721</v>
      </c>
      <c r="H20" s="100">
        <f>[1]MercLab!H345</f>
        <v>0</v>
      </c>
      <c r="I20" s="100">
        <f>[1]MercLab!I345</f>
        <v>0</v>
      </c>
    </row>
    <row r="21" spans="1:9">
      <c r="A21" s="146" t="s">
        <v>64</v>
      </c>
      <c r="B21" s="94">
        <f>[1]MercLab!C346</f>
        <v>15</v>
      </c>
      <c r="C21" s="94">
        <f t="shared" si="1"/>
        <v>3</v>
      </c>
      <c r="D21" s="94">
        <f>[1]MercLab!D346</f>
        <v>15</v>
      </c>
      <c r="E21" s="94">
        <f>[1]MercLab!E346</f>
        <v>0</v>
      </c>
      <c r="F21" s="94">
        <f>[1]MercLab!F346</f>
        <v>0</v>
      </c>
      <c r="G21" s="94">
        <f>[1]MercLab!G346</f>
        <v>0</v>
      </c>
      <c r="H21" s="100">
        <f>[1]MercLab!H346</f>
        <v>0</v>
      </c>
      <c r="I21" s="100">
        <f>[1]MercLab!I346</f>
        <v>0</v>
      </c>
    </row>
    <row r="22" spans="1:9" ht="12.75" customHeight="1">
      <c r="A22" s="146"/>
      <c r="B22" s="108"/>
      <c r="C22" s="108"/>
      <c r="D22" s="108"/>
      <c r="E22" s="108"/>
      <c r="F22" s="108"/>
      <c r="G22" s="108"/>
      <c r="H22" s="114"/>
      <c r="I22" s="114"/>
    </row>
    <row r="23" spans="1:9">
      <c r="A23" s="112" t="s">
        <v>20</v>
      </c>
      <c r="B23" s="214"/>
      <c r="C23" s="214"/>
      <c r="D23" s="214"/>
      <c r="E23" s="214"/>
      <c r="F23" s="214"/>
      <c r="G23" s="214"/>
      <c r="H23" s="120">
        <f>[1]MercLab!H347</f>
        <v>0</v>
      </c>
      <c r="I23" s="120">
        <f>[1]MercLab!I347</f>
        <v>0</v>
      </c>
    </row>
    <row r="24" spans="1:9">
      <c r="A24" s="146" t="s">
        <v>49</v>
      </c>
      <c r="B24" s="94">
        <f>[1]MercLab!C348</f>
        <v>3.1057466832325917</v>
      </c>
      <c r="C24" s="94">
        <f t="shared" si="1"/>
        <v>1.226331813189012</v>
      </c>
      <c r="D24" s="94">
        <f>[1]MercLab!D348</f>
        <v>0</v>
      </c>
      <c r="E24" s="94">
        <f>[1]MercLab!E348</f>
        <v>2.7088870949662267</v>
      </c>
      <c r="F24" s="94">
        <f>[1]MercLab!F348</f>
        <v>0</v>
      </c>
      <c r="G24" s="94">
        <f>[1]MercLab!G348</f>
        <v>3.4227719709788329</v>
      </c>
      <c r="H24" s="100">
        <f>[1]MercLab!H348</f>
        <v>0</v>
      </c>
      <c r="I24" s="100">
        <f>[1]MercLab!I348</f>
        <v>0</v>
      </c>
    </row>
    <row r="25" spans="1:9">
      <c r="A25" s="146" t="s">
        <v>50</v>
      </c>
      <c r="B25" s="94">
        <f>[1]MercLab!C349</f>
        <v>4.8772209227223051</v>
      </c>
      <c r="C25" s="94">
        <f t="shared" si="1"/>
        <v>2.661823957515832</v>
      </c>
      <c r="D25" s="94">
        <f>[1]MercLab!D349</f>
        <v>0</v>
      </c>
      <c r="E25" s="94">
        <f>[1]MercLab!E349</f>
        <v>4.9499077460561187</v>
      </c>
      <c r="F25" s="94">
        <f>[1]MercLab!F349</f>
        <v>3.4746771502483798</v>
      </c>
      <c r="G25" s="94">
        <f>[1]MercLab!G349</f>
        <v>4.8845348912746616</v>
      </c>
      <c r="H25" s="100">
        <f>[1]MercLab!H349</f>
        <v>0</v>
      </c>
      <c r="I25" s="100">
        <f>[1]MercLab!I349</f>
        <v>0</v>
      </c>
    </row>
    <row r="26" spans="1:9">
      <c r="A26" s="146" t="s">
        <v>51</v>
      </c>
      <c r="B26" s="94">
        <f>[1]MercLab!C350</f>
        <v>6.141492227753246</v>
      </c>
      <c r="C26" s="94">
        <f t="shared" si="1"/>
        <v>6.242666667177164</v>
      </c>
      <c r="D26" s="94">
        <f>[1]MercLab!D350</f>
        <v>13</v>
      </c>
      <c r="E26" s="94">
        <f>[1]MercLab!E350</f>
        <v>6.1826604185272771</v>
      </c>
      <c r="F26" s="94">
        <f>[1]MercLab!F350</f>
        <v>6.0391599651440453</v>
      </c>
      <c r="G26" s="94">
        <f>[1]MercLab!G350</f>
        <v>5.9915129522145003</v>
      </c>
      <c r="H26" s="100">
        <f>[1]MercLab!H350</f>
        <v>0</v>
      </c>
      <c r="I26" s="100">
        <f>[1]MercLab!I350</f>
        <v>0</v>
      </c>
    </row>
    <row r="27" spans="1:9">
      <c r="A27" s="146" t="s">
        <v>52</v>
      </c>
      <c r="B27" s="94">
        <f>[1]MercLab!C351</f>
        <v>7.966296064837648</v>
      </c>
      <c r="C27" s="94">
        <f t="shared" si="1"/>
        <v>6.8391917934136206</v>
      </c>
      <c r="D27" s="94">
        <f>[1]MercLab!D351</f>
        <v>11.855890822625629</v>
      </c>
      <c r="E27" s="94">
        <f>[1]MercLab!E351</f>
        <v>8.1484146990834532</v>
      </c>
      <c r="F27" s="94">
        <f>[1]MercLab!F351</f>
        <v>7.2818704314358103</v>
      </c>
      <c r="G27" s="94">
        <f>[1]MercLab!G351</f>
        <v>6.9097830139232075</v>
      </c>
      <c r="H27" s="100">
        <f>[1]MercLab!H351</f>
        <v>0</v>
      </c>
      <c r="I27" s="100">
        <f>[1]MercLab!I351</f>
        <v>0</v>
      </c>
    </row>
    <row r="28" spans="1:9">
      <c r="A28" s="146" t="s">
        <v>53</v>
      </c>
      <c r="B28" s="94">
        <f>[1]MercLab!C352</f>
        <v>8.1712812746398065</v>
      </c>
      <c r="C28" s="94">
        <f t="shared" si="1"/>
        <v>6.8455265860209566</v>
      </c>
      <c r="D28" s="94">
        <f>[1]MercLab!D352</f>
        <v>12.362446434991202</v>
      </c>
      <c r="E28" s="94">
        <f>[1]MercLab!E352</f>
        <v>8.5055174746538</v>
      </c>
      <c r="F28" s="94">
        <f>[1]MercLab!F352</f>
        <v>6.2766780303560878</v>
      </c>
      <c r="G28" s="94">
        <f>[1]MercLab!G352</f>
        <v>7.0829909901036912</v>
      </c>
      <c r="H28" s="100">
        <f>[1]MercLab!H352</f>
        <v>0</v>
      </c>
      <c r="I28" s="100">
        <f>[1]MercLab!I352</f>
        <v>0</v>
      </c>
    </row>
    <row r="29" spans="1:9">
      <c r="A29" s="146" t="s">
        <v>65</v>
      </c>
      <c r="B29" s="94">
        <f>[1]MercLab!C353</f>
        <v>7.8630847407926696</v>
      </c>
      <c r="C29" s="94">
        <f t="shared" si="1"/>
        <v>6.8021179399952105</v>
      </c>
      <c r="D29" s="94">
        <f>[1]MercLab!D353</f>
        <v>13.505058662236129</v>
      </c>
      <c r="E29" s="94">
        <f>[1]MercLab!E353</f>
        <v>8.1402593303973987</v>
      </c>
      <c r="F29" s="94">
        <f>[1]MercLab!F353</f>
        <v>5.6626558420891806</v>
      </c>
      <c r="G29" s="94">
        <f>[1]MercLab!G353</f>
        <v>6.7026158652533407</v>
      </c>
      <c r="H29" s="100">
        <f>[1]MercLab!H353</f>
        <v>0</v>
      </c>
      <c r="I29" s="100">
        <f>[1]MercLab!I353</f>
        <v>0</v>
      </c>
    </row>
    <row r="30" spans="1:9" ht="12.75" customHeight="1">
      <c r="A30" s="146" t="s">
        <v>66</v>
      </c>
      <c r="B30" s="94">
        <f>[1]MercLab!C354</f>
        <v>7.0887719734449792</v>
      </c>
      <c r="C30" s="94">
        <f t="shared" si="1"/>
        <v>6.2151304995922798</v>
      </c>
      <c r="D30" s="94">
        <f>[1]MercLab!D354</f>
        <v>12.818898155494521</v>
      </c>
      <c r="E30" s="94">
        <f>[1]MercLab!E354</f>
        <v>7.2393402871498758</v>
      </c>
      <c r="F30" s="94">
        <f>[1]MercLab!F354</f>
        <v>5.0476137032513098</v>
      </c>
      <c r="G30" s="94">
        <f>[1]MercLab!G354</f>
        <v>5.9698003520656968</v>
      </c>
      <c r="H30" s="100">
        <f>[1]MercLab!H354</f>
        <v>0</v>
      </c>
      <c r="I30" s="100">
        <f>[1]MercLab!I354</f>
        <v>0</v>
      </c>
    </row>
    <row r="31" spans="1:9">
      <c r="A31" s="146" t="s">
        <v>67</v>
      </c>
      <c r="B31" s="94">
        <f>[1]MercLab!C355</f>
        <v>6.5610163814867102</v>
      </c>
      <c r="C31" s="94">
        <f t="shared" si="1"/>
        <v>5.8257077665129779</v>
      </c>
      <c r="D31" s="94">
        <f>[1]MercLab!D355</f>
        <v>11.728253591494806</v>
      </c>
      <c r="E31" s="94">
        <f>[1]MercLab!E355</f>
        <v>6.9401140363033855</v>
      </c>
      <c r="F31" s="94">
        <f>[1]MercLab!F355</f>
        <v>4.9769638322599485</v>
      </c>
      <c r="G31" s="94">
        <f>[1]MercLab!G355</f>
        <v>5.4832073725067509</v>
      </c>
      <c r="H31" s="100">
        <f>[1]MercLab!H355</f>
        <v>0</v>
      </c>
      <c r="I31" s="100">
        <f>[1]MercLab!I355</f>
        <v>0</v>
      </c>
    </row>
    <row r="32" spans="1:9" ht="12.75" customHeight="1">
      <c r="A32" s="146" t="s">
        <v>121</v>
      </c>
      <c r="B32" s="94">
        <f>[1]MercLab!C356</f>
        <v>4.8846256748228312</v>
      </c>
      <c r="C32" s="94">
        <f t="shared" si="1"/>
        <v>4.6511438109400869</v>
      </c>
      <c r="D32" s="94">
        <f>[1]MercLab!D356</f>
        <v>9.5622403642967662</v>
      </c>
      <c r="E32" s="94">
        <f>[1]MercLab!E356</f>
        <v>5.6245168970819632</v>
      </c>
      <c r="F32" s="94">
        <f>[1]MercLab!F356</f>
        <v>3.5894772263086732</v>
      </c>
      <c r="G32" s="94">
        <f>[1]MercLab!G356</f>
        <v>4.4794845670130297</v>
      </c>
      <c r="H32" s="100">
        <f>[1]MercLab!H356</f>
        <v>0</v>
      </c>
      <c r="I32" s="100">
        <f>[1]MercLab!I356</f>
        <v>0</v>
      </c>
    </row>
    <row r="33" spans="1:9">
      <c r="A33" s="146"/>
      <c r="B33" s="108"/>
      <c r="C33" s="108"/>
      <c r="D33" s="108"/>
      <c r="E33" s="108"/>
      <c r="F33" s="108"/>
      <c r="G33" s="108"/>
      <c r="H33" s="114"/>
      <c r="I33" s="114"/>
    </row>
    <row r="34" spans="1:9">
      <c r="A34" s="112" t="s">
        <v>15</v>
      </c>
      <c r="B34" s="214"/>
      <c r="C34" s="214"/>
      <c r="D34" s="214"/>
      <c r="E34" s="214"/>
      <c r="F34" s="214"/>
      <c r="G34" s="214"/>
      <c r="H34" s="120">
        <f>[1]MercLab!H357</f>
        <v>0</v>
      </c>
      <c r="I34" s="120">
        <f>[1]MercLab!I357</f>
        <v>0</v>
      </c>
    </row>
    <row r="35" spans="1:9">
      <c r="A35" s="146" t="s">
        <v>3</v>
      </c>
      <c r="B35" s="94">
        <f>[1]MercLab!C358</f>
        <v>6.6767156596315562</v>
      </c>
      <c r="C35" s="94">
        <f t="shared" si="1"/>
        <v>5.9380402166948354</v>
      </c>
      <c r="D35" s="94">
        <f>[1]MercLab!D358</f>
        <v>11.554776413342331</v>
      </c>
      <c r="E35" s="94">
        <f>[1]MercLab!E358</f>
        <v>6.902049612062819</v>
      </c>
      <c r="F35" s="94">
        <f>[1]MercLab!F358</f>
        <v>5.3876541403492295</v>
      </c>
      <c r="G35" s="94">
        <f>[1]MercLab!G358</f>
        <v>5.8457209177197971</v>
      </c>
      <c r="H35" s="100">
        <f>[1]MercLab!H358</f>
        <v>0</v>
      </c>
      <c r="I35" s="100">
        <f>[1]MercLab!I358</f>
        <v>0</v>
      </c>
    </row>
    <row r="36" spans="1:9">
      <c r="A36" s="146" t="s">
        <v>4</v>
      </c>
      <c r="B36" s="94">
        <f>[1]MercLab!C359</f>
        <v>7.8381237392376688</v>
      </c>
      <c r="C36" s="94">
        <f t="shared" si="1"/>
        <v>6.8333528233026417</v>
      </c>
      <c r="D36" s="94">
        <f>[1]MercLab!D359</f>
        <v>12.723315028850108</v>
      </c>
      <c r="E36" s="94">
        <f>[1]MercLab!E359</f>
        <v>9.382211409068935</v>
      </c>
      <c r="F36" s="94">
        <f>[1]MercLab!F359</f>
        <v>6.0114984710183927</v>
      </c>
      <c r="G36" s="94">
        <f>[1]MercLab!G359</f>
        <v>6.0497392075757732</v>
      </c>
      <c r="H36" s="100">
        <f>[1]MercLab!H359</f>
        <v>0</v>
      </c>
      <c r="I36" s="100">
        <f>[1]MercLab!I359</f>
        <v>0</v>
      </c>
    </row>
    <row r="37" spans="1:9">
      <c r="A37" s="149"/>
      <c r="B37" s="108"/>
      <c r="C37" s="108"/>
      <c r="D37" s="108"/>
      <c r="E37" s="108"/>
      <c r="F37" s="108"/>
      <c r="G37" s="108"/>
      <c r="H37" s="114"/>
      <c r="I37" s="114"/>
    </row>
    <row r="38" spans="1:9">
      <c r="A38" s="35" t="s">
        <v>134</v>
      </c>
      <c r="B38" s="214"/>
      <c r="C38" s="214"/>
      <c r="D38" s="214"/>
      <c r="E38" s="214"/>
      <c r="F38" s="214"/>
      <c r="G38" s="214"/>
      <c r="H38" s="119">
        <f>[1]MercLab!H360</f>
        <v>0</v>
      </c>
      <c r="I38" s="119">
        <f>[1]MercLab!I360</f>
        <v>0</v>
      </c>
    </row>
    <row r="39" spans="1:9">
      <c r="A39" s="36" t="s">
        <v>126</v>
      </c>
      <c r="B39" s="94">
        <f>AVERAGE(B40:B42)</f>
        <v>5.8166676292674753</v>
      </c>
      <c r="C39" s="94">
        <f t="shared" si="1"/>
        <v>4.4645750315976196</v>
      </c>
      <c r="D39" s="94">
        <f t="shared" ref="D39:I39" si="2">AVERAGE(D40:D42)</f>
        <v>6.2067271249328426</v>
      </c>
      <c r="E39" s="94">
        <f t="shared" si="2"/>
        <v>7.8050199444634716</v>
      </c>
      <c r="F39" s="94">
        <f t="shared" si="2"/>
        <v>3.9810184077504225</v>
      </c>
      <c r="G39" s="94">
        <f t="shared" si="2"/>
        <v>4.3301096808413604</v>
      </c>
      <c r="H39" s="100">
        <f t="shared" si="2"/>
        <v>0</v>
      </c>
      <c r="I39" s="100">
        <f t="shared" si="2"/>
        <v>0</v>
      </c>
    </row>
    <row r="40" spans="1:9">
      <c r="A40" s="37" t="s">
        <v>136</v>
      </c>
      <c r="B40" s="94">
        <f>[1]MercLab!C361</f>
        <v>5.5734388159572239</v>
      </c>
      <c r="C40" s="94">
        <f t="shared" si="1"/>
        <v>5.3696312596027997</v>
      </c>
      <c r="D40" s="94">
        <f>[1]MercLab!D361</f>
        <v>9.5160756837261111</v>
      </c>
      <c r="E40" s="94">
        <f>[1]MercLab!E361</f>
        <v>6.0665445875915243</v>
      </c>
      <c r="F40" s="94">
        <f>[1]MercLab!F361</f>
        <v>5.9723186555277614</v>
      </c>
      <c r="G40" s="94">
        <f>[1]MercLab!G361</f>
        <v>5.293217371168601</v>
      </c>
      <c r="H40" s="100">
        <f>[1]MercLab!H361</f>
        <v>0</v>
      </c>
      <c r="I40" s="100">
        <f>[1]MercLab!I361</f>
        <v>0</v>
      </c>
    </row>
    <row r="41" spans="1:9">
      <c r="A41" s="37" t="s">
        <v>137</v>
      </c>
      <c r="B41" s="94">
        <f>[1]MercLab!C362</f>
        <v>6.102197054559455</v>
      </c>
      <c r="C41" s="94">
        <f t="shared" si="1"/>
        <v>5.4240938351900585</v>
      </c>
      <c r="D41" s="94">
        <f>[1]MercLab!D362</f>
        <v>9.1041056910724159</v>
      </c>
      <c r="E41" s="94">
        <f>[1]MercLab!E362</f>
        <v>6.3485152457988914</v>
      </c>
      <c r="F41" s="94">
        <f>[1]MercLab!F362</f>
        <v>5.9707365677235051</v>
      </c>
      <c r="G41" s="94">
        <f>[1]MercLab!G362</f>
        <v>5.6971116713554801</v>
      </c>
      <c r="H41" s="100">
        <f>[1]MercLab!H362</f>
        <v>0</v>
      </c>
      <c r="I41" s="100">
        <f>[1]MercLab!I362</f>
        <v>0</v>
      </c>
    </row>
    <row r="42" spans="1:9">
      <c r="A42" s="37" t="s">
        <v>138</v>
      </c>
      <c r="B42" s="94">
        <f>[1]MercLab!C363</f>
        <v>5.7743670172857469</v>
      </c>
      <c r="C42" s="94">
        <f t="shared" si="1"/>
        <v>2.6</v>
      </c>
      <c r="D42" s="94">
        <f>[1]MercLab!D363</f>
        <v>0</v>
      </c>
      <c r="E42" s="94">
        <f>[1]MercLab!E363</f>
        <v>11</v>
      </c>
      <c r="F42" s="94">
        <f>[1]MercLab!F363</f>
        <v>0</v>
      </c>
      <c r="G42" s="94">
        <f>[1]MercLab!G363</f>
        <v>2</v>
      </c>
      <c r="H42" s="100">
        <f>[1]MercLab!H363</f>
        <v>0</v>
      </c>
      <c r="I42" s="100">
        <f>[1]MercLab!I363</f>
        <v>0</v>
      </c>
    </row>
    <row r="43" spans="1:9">
      <c r="A43" s="36" t="s">
        <v>127</v>
      </c>
      <c r="B43" s="94">
        <f>[1]MercLab!C364</f>
        <v>8.5683926767282816</v>
      </c>
      <c r="C43" s="94">
        <f t="shared" si="1"/>
        <v>6.5753158655728381</v>
      </c>
      <c r="D43" s="94">
        <f>[1]MercLab!D364</f>
        <v>11.027501472375919</v>
      </c>
      <c r="E43" s="94">
        <f>[1]MercLab!E364</f>
        <v>8.7439885919460281</v>
      </c>
      <c r="F43" s="94">
        <f>[1]MercLab!F364</f>
        <v>6.010121747599185</v>
      </c>
      <c r="G43" s="94">
        <f>[1]MercLab!G364</f>
        <v>7.0949675159430612</v>
      </c>
      <c r="H43" s="100">
        <f>[1]MercLab!H364</f>
        <v>0</v>
      </c>
      <c r="I43" s="100">
        <f>[1]MercLab!I364</f>
        <v>0</v>
      </c>
    </row>
    <row r="44" spans="1:9">
      <c r="A44" s="36" t="s">
        <v>128</v>
      </c>
      <c r="B44" s="94">
        <f>[1]MercLab!C365</f>
        <v>11.0518063988261</v>
      </c>
      <c r="C44" s="94">
        <f t="shared" si="1"/>
        <v>6.6187708755414745</v>
      </c>
      <c r="D44" s="94">
        <f>[1]MercLab!D365</f>
        <v>13.399749210370272</v>
      </c>
      <c r="E44" s="94">
        <f>[1]MercLab!E365</f>
        <v>11.640097161812148</v>
      </c>
      <c r="F44" s="94">
        <f>[1]MercLab!F365</f>
        <v>0</v>
      </c>
      <c r="G44" s="94">
        <f>[1]MercLab!G365</f>
        <v>8.054008005524949</v>
      </c>
      <c r="H44" s="100">
        <f>[1]MercLab!H365</f>
        <v>0</v>
      </c>
      <c r="I44" s="100">
        <f>[1]MercLab!I365</f>
        <v>0</v>
      </c>
    </row>
    <row r="45" spans="1:9">
      <c r="A45" s="36" t="s">
        <v>129</v>
      </c>
      <c r="B45" s="94">
        <f>[1]MercLab!C366</f>
        <v>13.055618951816465</v>
      </c>
      <c r="C45" s="94">
        <f t="shared" si="1"/>
        <v>7.663723182327038</v>
      </c>
      <c r="D45" s="94">
        <f>[1]MercLab!D366</f>
        <v>15.115950055384589</v>
      </c>
      <c r="E45" s="94">
        <f>[1]MercLab!E366</f>
        <v>13.823620601900899</v>
      </c>
      <c r="F45" s="94">
        <f>[1]MercLab!F366</f>
        <v>0</v>
      </c>
      <c r="G45" s="94">
        <f>[1]MercLab!G366</f>
        <v>9.3790452543497054</v>
      </c>
      <c r="H45" s="100">
        <f>[1]MercLab!H366</f>
        <v>0</v>
      </c>
      <c r="I45" s="100">
        <f>[1]MercLab!I366</f>
        <v>0</v>
      </c>
    </row>
    <row r="46" spans="1:9">
      <c r="A46" s="36" t="s">
        <v>130</v>
      </c>
      <c r="B46" s="94">
        <f>[1]MercLab!C367</f>
        <v>13.437350022367829</v>
      </c>
      <c r="C46" s="94">
        <f t="shared" si="1"/>
        <v>8.2395203395422278</v>
      </c>
      <c r="D46" s="94">
        <f>[1]MercLab!D367</f>
        <v>16.533395482166927</v>
      </c>
      <c r="E46" s="94">
        <f>[1]MercLab!E367</f>
        <v>14.95642241856963</v>
      </c>
      <c r="F46" s="94">
        <f>[1]MercLab!F367</f>
        <v>0</v>
      </c>
      <c r="G46" s="94">
        <f>[1]MercLab!G367</f>
        <v>9.7077837969745815</v>
      </c>
      <c r="H46" s="100">
        <f>[1]MercLab!H367</f>
        <v>0</v>
      </c>
      <c r="I46" s="100">
        <f>[1]MercLab!I367</f>
        <v>0</v>
      </c>
    </row>
    <row r="47" spans="1:9">
      <c r="A47" s="148"/>
      <c r="B47" s="108"/>
      <c r="C47" s="108"/>
      <c r="D47" s="108"/>
      <c r="E47" s="108"/>
      <c r="F47" s="108"/>
      <c r="G47" s="108"/>
      <c r="H47" s="114"/>
      <c r="I47" s="114"/>
    </row>
    <row r="48" spans="1:9">
      <c r="A48" s="112" t="s">
        <v>16</v>
      </c>
      <c r="B48" s="214"/>
      <c r="C48" s="214"/>
      <c r="D48" s="214"/>
      <c r="E48" s="214"/>
      <c r="F48" s="214"/>
      <c r="G48" s="214"/>
      <c r="H48" s="120">
        <f>[1]MercLab!H368</f>
        <v>0</v>
      </c>
      <c r="I48" s="120">
        <f>[1]MercLab!I368</f>
        <v>0</v>
      </c>
    </row>
    <row r="49" spans="1:9">
      <c r="A49" s="146" t="s">
        <v>46</v>
      </c>
      <c r="B49" s="94">
        <f>[1]MercLab!C369</f>
        <v>4.6847854574095518</v>
      </c>
      <c r="C49" s="94">
        <f t="shared" si="1"/>
        <v>1.893895675332842</v>
      </c>
      <c r="D49" s="94">
        <f>[1]MercLab!D369</f>
        <v>0</v>
      </c>
      <c r="E49" s="94">
        <f>[1]MercLab!E369</f>
        <v>5.0030200076839142</v>
      </c>
      <c r="F49" s="94">
        <f>[1]MercLab!F369</f>
        <v>0</v>
      </c>
      <c r="G49" s="94">
        <f>[1]MercLab!G369</f>
        <v>4.4664583689802955</v>
      </c>
      <c r="H49" s="100">
        <f>[1]MercLab!H369</f>
        <v>0</v>
      </c>
      <c r="I49" s="100">
        <f>[1]MercLab!I369</f>
        <v>0</v>
      </c>
    </row>
    <row r="50" spans="1:9">
      <c r="A50" s="146" t="s">
        <v>47</v>
      </c>
      <c r="B50" s="94">
        <f>[1]MercLab!C370</f>
        <v>7.2610004018919758</v>
      </c>
      <c r="C50" s="94">
        <f t="shared" si="1"/>
        <v>2.8220083210644575</v>
      </c>
      <c r="D50" s="94">
        <f>[1]MercLab!D370</f>
        <v>0</v>
      </c>
      <c r="E50" s="94">
        <f>[1]MercLab!E370</f>
        <v>8.0967816296137123</v>
      </c>
      <c r="F50" s="94">
        <f>[1]MercLab!F370</f>
        <v>0</v>
      </c>
      <c r="G50" s="94">
        <f>[1]MercLab!G370</f>
        <v>6.0132599757085741</v>
      </c>
      <c r="H50" s="100">
        <f>[1]MercLab!H370</f>
        <v>0</v>
      </c>
      <c r="I50" s="100">
        <f>[1]MercLab!I370</f>
        <v>0</v>
      </c>
    </row>
    <row r="51" spans="1:9">
      <c r="A51" s="146" t="s">
        <v>68</v>
      </c>
      <c r="B51" s="100">
        <f>[1]MercLab!C371</f>
        <v>8.2926102674088984</v>
      </c>
      <c r="C51" s="100">
        <f t="shared" si="1"/>
        <v>6.7681725320028381</v>
      </c>
      <c r="D51" s="100">
        <f>[1]MercLab!D371</f>
        <v>12.229389319297548</v>
      </c>
      <c r="E51" s="100">
        <f>[1]MercLab!E371</f>
        <v>8.6437776271587126</v>
      </c>
      <c r="F51" s="100">
        <f>[1]MercLab!F371</f>
        <v>5.9746103139639697</v>
      </c>
      <c r="G51" s="100">
        <f>[1]MercLab!G371</f>
        <v>6.9930853995939559</v>
      </c>
      <c r="H51" s="100">
        <f>[1]MercLab!H371</f>
        <v>0</v>
      </c>
      <c r="I51" s="100">
        <f>[1]MercLab!I371</f>
        <v>0</v>
      </c>
    </row>
    <row r="52" spans="1:9">
      <c r="A52" s="146" t="s">
        <v>64</v>
      </c>
      <c r="B52" s="100">
        <f>[1]MercLab!C372</f>
        <v>7.6085917264968783</v>
      </c>
      <c r="C52" s="100">
        <f t="shared" si="1"/>
        <v>5.2121902312129427</v>
      </c>
      <c r="D52" s="100">
        <f>[1]MercLab!D372</f>
        <v>12.5</v>
      </c>
      <c r="E52" s="100">
        <f>[1]MercLab!E372</f>
        <v>8.9206777804880772</v>
      </c>
      <c r="F52" s="100">
        <f>[1]MercLab!F372</f>
        <v>0</v>
      </c>
      <c r="G52" s="100">
        <f>[1]MercLab!G372</f>
        <v>4.6402733755766379</v>
      </c>
      <c r="H52" s="100">
        <f>[1]MercLab!H372</f>
        <v>0</v>
      </c>
      <c r="I52" s="100">
        <f>[1]MercLab!I372</f>
        <v>0</v>
      </c>
    </row>
    <row r="53" spans="1:9">
      <c r="A53" s="204"/>
      <c r="B53" s="203"/>
      <c r="C53" s="203"/>
      <c r="D53" s="203"/>
      <c r="E53" s="203"/>
      <c r="F53" s="203"/>
      <c r="G53" s="203"/>
      <c r="H53" s="203"/>
      <c r="I53" s="203"/>
    </row>
    <row r="54" spans="1:9">
      <c r="A54" s="14" t="str">
        <f>'C01'!$A$46</f>
        <v>Fuente: Instituto Nacional de Estadística (INE). XL Encuesta Permanente de Hogares de Propósitos Múltiples, Septiembre 2010.</v>
      </c>
      <c r="B54" s="150"/>
      <c r="C54" s="150"/>
      <c r="D54" s="150"/>
      <c r="E54" s="150"/>
      <c r="F54" s="150"/>
      <c r="G54" s="150"/>
      <c r="H54" s="150"/>
      <c r="I54" s="150"/>
    </row>
    <row r="55" spans="1:9">
      <c r="A55" s="38" t="str">
        <f>'C02'!$A$46</f>
        <v>El salario mínimo en el área urbana es Lps. 5,500 y en la área rural es Lps. 4,055 (Promedio de salarios mínimos por rama)</v>
      </c>
      <c r="B55" s="150"/>
      <c r="C55" s="150"/>
      <c r="D55" s="150"/>
      <c r="E55" s="150"/>
      <c r="F55" s="150"/>
      <c r="G55" s="150"/>
      <c r="H55" s="150"/>
      <c r="I55" s="150"/>
    </row>
    <row r="56" spans="1:9">
      <c r="A56" s="38" t="s">
        <v>135</v>
      </c>
      <c r="B56" s="150"/>
      <c r="C56" s="150"/>
      <c r="D56" s="150"/>
      <c r="E56" s="150"/>
      <c r="F56" s="150"/>
      <c r="G56" s="150"/>
      <c r="H56" s="150"/>
      <c r="I56" s="150"/>
    </row>
    <row r="57" spans="1:9">
      <c r="A57" s="150"/>
      <c r="B57" s="150"/>
      <c r="C57" s="150"/>
      <c r="D57" s="39"/>
      <c r="E57" s="150"/>
      <c r="F57" s="150"/>
      <c r="G57" s="150"/>
      <c r="H57" s="150"/>
      <c r="I57" s="150"/>
    </row>
    <row r="58" spans="1:9">
      <c r="A58" s="270" t="s">
        <v>107</v>
      </c>
      <c r="B58" s="270"/>
      <c r="C58" s="270"/>
      <c r="D58" s="270"/>
      <c r="E58" s="270"/>
      <c r="F58" s="270"/>
      <c r="G58" s="270"/>
      <c r="H58" s="270"/>
      <c r="I58" s="270"/>
    </row>
    <row r="59" spans="1:9">
      <c r="A59" s="270" t="s">
        <v>106</v>
      </c>
      <c r="B59" s="270"/>
      <c r="C59" s="270"/>
      <c r="D59" s="270"/>
      <c r="E59" s="270"/>
      <c r="F59" s="270"/>
      <c r="G59" s="270"/>
      <c r="H59" s="270"/>
      <c r="I59" s="270"/>
    </row>
    <row r="60" spans="1:9">
      <c r="A60" s="270" t="s">
        <v>41</v>
      </c>
      <c r="B60" s="270"/>
      <c r="C60" s="270"/>
      <c r="D60" s="270"/>
      <c r="E60" s="270"/>
      <c r="F60" s="270"/>
      <c r="G60" s="270"/>
      <c r="H60" s="270"/>
      <c r="I60" s="270"/>
    </row>
    <row r="61" spans="1:9">
      <c r="A61" s="150" t="s">
        <v>21</v>
      </c>
      <c r="B61" s="150"/>
      <c r="C61" s="150"/>
      <c r="D61" s="150"/>
      <c r="E61" s="150"/>
      <c r="F61" s="150"/>
      <c r="G61" s="150"/>
      <c r="H61" s="150"/>
      <c r="I61" s="150"/>
    </row>
    <row r="62" spans="1:9">
      <c r="A62" s="267" t="s">
        <v>39</v>
      </c>
      <c r="B62" s="267" t="s">
        <v>35</v>
      </c>
      <c r="C62" s="269" t="s">
        <v>8</v>
      </c>
      <c r="D62" s="269"/>
      <c r="E62" s="269"/>
      <c r="F62" s="269"/>
      <c r="G62" s="267" t="s">
        <v>36</v>
      </c>
      <c r="H62" s="267" t="s">
        <v>44</v>
      </c>
      <c r="I62" s="267" t="s">
        <v>37</v>
      </c>
    </row>
    <row r="63" spans="1:9" ht="24" customHeight="1">
      <c r="A63" s="268"/>
      <c r="B63" s="268"/>
      <c r="C63" s="41" t="s">
        <v>0</v>
      </c>
      <c r="D63" s="41" t="s">
        <v>141</v>
      </c>
      <c r="E63" s="41" t="s">
        <v>12</v>
      </c>
      <c r="F63" s="41" t="s">
        <v>142</v>
      </c>
      <c r="G63" s="268"/>
      <c r="H63" s="268"/>
      <c r="I63" s="268" t="s">
        <v>38</v>
      </c>
    </row>
    <row r="64" spans="1:9">
      <c r="A64" s="40"/>
      <c r="B64" s="40"/>
      <c r="C64" s="42"/>
      <c r="D64" s="40"/>
      <c r="E64" s="40"/>
      <c r="F64" s="40"/>
      <c r="G64" s="40"/>
      <c r="H64" s="40"/>
      <c r="I64" s="40"/>
    </row>
    <row r="65" spans="1:9">
      <c r="A65" s="113" t="s">
        <v>89</v>
      </c>
      <c r="B65" s="99">
        <f>B7</f>
        <v>7.1163857647492028</v>
      </c>
      <c r="C65" s="99">
        <f t="shared" ref="C65:I65" si="3">C7</f>
        <v>6.3399869756455702</v>
      </c>
      <c r="D65" s="99">
        <f t="shared" si="3"/>
        <v>12.23039663073645</v>
      </c>
      <c r="E65" s="99">
        <f t="shared" si="3"/>
        <v>7.5660793898279453</v>
      </c>
      <c r="F65" s="99">
        <f t="shared" si="3"/>
        <v>5.9746103139639697</v>
      </c>
      <c r="G65" s="99">
        <f t="shared" si="3"/>
        <v>5.9288485436994875</v>
      </c>
      <c r="H65" s="99">
        <f t="shared" si="3"/>
        <v>0</v>
      </c>
      <c r="I65" s="99">
        <f t="shared" si="3"/>
        <v>0</v>
      </c>
    </row>
    <row r="66" spans="1:9">
      <c r="A66" s="43"/>
      <c r="B66" s="151"/>
      <c r="C66" s="151"/>
      <c r="D66" s="151"/>
      <c r="E66" s="151"/>
      <c r="F66" s="151"/>
      <c r="G66" s="151"/>
      <c r="H66" s="151"/>
      <c r="I66" s="151"/>
    </row>
    <row r="67" spans="1:9">
      <c r="A67" s="44" t="s">
        <v>17</v>
      </c>
      <c r="B67" s="91"/>
      <c r="C67" s="91"/>
      <c r="D67" s="91"/>
      <c r="E67" s="91"/>
      <c r="F67" s="91"/>
      <c r="G67" s="91"/>
      <c r="H67" s="118">
        <f>[1]MercLab!H374</f>
        <v>0</v>
      </c>
      <c r="I67" s="118">
        <f>[1]MercLab!I374</f>
        <v>0</v>
      </c>
    </row>
    <row r="68" spans="1:9">
      <c r="A68" s="45" t="s">
        <v>73</v>
      </c>
      <c r="B68" s="100">
        <f>[1]MercLab!C375</f>
        <v>4.6724372016722207</v>
      </c>
      <c r="C68" s="100">
        <f t="shared" ref="C68:C90" si="4">AVERAGE(D68:H68)</f>
        <v>1.8886510833777865</v>
      </c>
      <c r="D68" s="100">
        <f>[1]MercLab!D375</f>
        <v>0</v>
      </c>
      <c r="E68" s="100">
        <f>[1]MercLab!E375</f>
        <v>4.9781125411741147</v>
      </c>
      <c r="F68" s="100">
        <f>[1]MercLab!F375</f>
        <v>0</v>
      </c>
      <c r="G68" s="100">
        <f>[1]MercLab!G375</f>
        <v>4.4651428757148182</v>
      </c>
      <c r="H68" s="100">
        <f>[1]MercLab!H375</f>
        <v>0</v>
      </c>
      <c r="I68" s="100">
        <f>[1]MercLab!I375</f>
        <v>0</v>
      </c>
    </row>
    <row r="69" spans="1:9">
      <c r="A69" s="45" t="s">
        <v>91</v>
      </c>
      <c r="B69" s="100">
        <f>[1]MercLab!C376</f>
        <v>5.8032095862017234</v>
      </c>
      <c r="C69" s="100">
        <f t="shared" si="4"/>
        <v>2.2119307081655966</v>
      </c>
      <c r="D69" s="100">
        <f>[1]MercLab!D376</f>
        <v>0</v>
      </c>
      <c r="E69" s="100">
        <f>[1]MercLab!E376</f>
        <v>6.3844007352120569</v>
      </c>
      <c r="F69" s="100">
        <f>[1]MercLab!F376</f>
        <v>0</v>
      </c>
      <c r="G69" s="100">
        <f>[1]MercLab!G376</f>
        <v>4.6752528056159255</v>
      </c>
      <c r="H69" s="100">
        <f>[1]MercLab!H376</f>
        <v>0</v>
      </c>
      <c r="I69" s="100">
        <f>[1]MercLab!I376</f>
        <v>0</v>
      </c>
    </row>
    <row r="70" spans="1:9">
      <c r="A70" s="45" t="s">
        <v>74</v>
      </c>
      <c r="B70" s="100">
        <f>[1]MercLab!C377</f>
        <v>7.2610004018919758</v>
      </c>
      <c r="C70" s="100">
        <f t="shared" si="4"/>
        <v>2.8220083210644575</v>
      </c>
      <c r="D70" s="100">
        <f>[1]MercLab!D377</f>
        <v>0</v>
      </c>
      <c r="E70" s="100">
        <f>[1]MercLab!E377</f>
        <v>8.0967816296137123</v>
      </c>
      <c r="F70" s="100">
        <f>[1]MercLab!F377</f>
        <v>0</v>
      </c>
      <c r="G70" s="100">
        <f>[1]MercLab!G377</f>
        <v>6.0132599757085741</v>
      </c>
      <c r="H70" s="100">
        <f>[1]MercLab!H377</f>
        <v>0</v>
      </c>
      <c r="I70" s="100">
        <f>[1]MercLab!I377</f>
        <v>0</v>
      </c>
    </row>
    <row r="71" spans="1:9">
      <c r="A71" s="45" t="s">
        <v>75</v>
      </c>
      <c r="B71" s="100">
        <f>[1]MercLab!C378</f>
        <v>9.4515883698880749</v>
      </c>
      <c r="C71" s="100">
        <f t="shared" si="4"/>
        <v>3.7973743395308901</v>
      </c>
      <c r="D71" s="100">
        <f>[1]MercLab!D378</f>
        <v>11.364781028166425</v>
      </c>
      <c r="E71" s="100">
        <f>[1]MercLab!E378</f>
        <v>7.6220906694880259</v>
      </c>
      <c r="F71" s="100">
        <f>[1]MercLab!F378</f>
        <v>0</v>
      </c>
      <c r="G71" s="100">
        <f>[1]MercLab!G378</f>
        <v>0</v>
      </c>
      <c r="H71" s="100">
        <f>[1]MercLab!H378</f>
        <v>0</v>
      </c>
      <c r="I71" s="100">
        <f>[1]MercLab!I378</f>
        <v>0</v>
      </c>
    </row>
    <row r="72" spans="1:9">
      <c r="A72" s="45" t="s">
        <v>92</v>
      </c>
      <c r="B72" s="100">
        <f>[1]MercLab!C379</f>
        <v>6.2812271182423727</v>
      </c>
      <c r="C72" s="100">
        <f t="shared" si="4"/>
        <v>4.5079556470032882</v>
      </c>
      <c r="D72" s="100">
        <f>[1]MercLab!D379</f>
        <v>10.019267390599827</v>
      </c>
      <c r="E72" s="100">
        <f>[1]MercLab!E379</f>
        <v>6.2632203106047841</v>
      </c>
      <c r="F72" s="100">
        <f>[1]MercLab!F379</f>
        <v>0</v>
      </c>
      <c r="G72" s="100">
        <f>[1]MercLab!G379</f>
        <v>6.2572905338118279</v>
      </c>
      <c r="H72" s="100">
        <f>[1]MercLab!H379</f>
        <v>0</v>
      </c>
      <c r="I72" s="100">
        <f>[1]MercLab!I379</f>
        <v>0</v>
      </c>
    </row>
    <row r="73" spans="1:9">
      <c r="A73" s="45" t="s">
        <v>110</v>
      </c>
      <c r="B73" s="100">
        <f>[1]MercLab!C380</f>
        <v>7.5275829422763048</v>
      </c>
      <c r="C73" s="100">
        <f t="shared" si="4"/>
        <v>3.0940077965408141</v>
      </c>
      <c r="D73" s="100">
        <f>[1]MercLab!D380</f>
        <v>0</v>
      </c>
      <c r="E73" s="100">
        <f>[1]MercLab!E380</f>
        <v>8.6611542254148404</v>
      </c>
      <c r="F73" s="100">
        <f>[1]MercLab!F380</f>
        <v>0</v>
      </c>
      <c r="G73" s="100">
        <f>[1]MercLab!G380</f>
        <v>6.8088847572892321</v>
      </c>
      <c r="H73" s="100">
        <f>[1]MercLab!H380</f>
        <v>0</v>
      </c>
      <c r="I73" s="100">
        <f>[1]MercLab!I380</f>
        <v>0</v>
      </c>
    </row>
    <row r="74" spans="1:9">
      <c r="A74" s="45" t="s">
        <v>77</v>
      </c>
      <c r="B74" s="100">
        <f>[1]MercLab!C381</f>
        <v>7.822585170045004</v>
      </c>
      <c r="C74" s="100">
        <f t="shared" si="4"/>
        <v>5.0888400899962685</v>
      </c>
      <c r="D74" s="100">
        <f>[1]MercLab!D381</f>
        <v>9.8640764171604136</v>
      </c>
      <c r="E74" s="100">
        <f>[1]MercLab!E381</f>
        <v>8.4010010343261534</v>
      </c>
      <c r="F74" s="100">
        <f>[1]MercLab!F381</f>
        <v>0</v>
      </c>
      <c r="G74" s="100">
        <f>[1]MercLab!G381</f>
        <v>7.1791229984947735</v>
      </c>
      <c r="H74" s="100">
        <f>[1]MercLab!H381</f>
        <v>0</v>
      </c>
      <c r="I74" s="100">
        <f>[1]MercLab!I381</f>
        <v>0</v>
      </c>
    </row>
    <row r="75" spans="1:9">
      <c r="A75" s="45" t="s">
        <v>76</v>
      </c>
      <c r="B75" s="100">
        <f>[1]MercLab!C382</f>
        <v>10.803330306193915</v>
      </c>
      <c r="C75" s="100">
        <f t="shared" si="4"/>
        <v>7.2773489404055365</v>
      </c>
      <c r="D75" s="100">
        <f>[1]MercLab!D382</f>
        <v>14.211078034430159</v>
      </c>
      <c r="E75" s="100">
        <f>[1]MercLab!E382</f>
        <v>10.365677084127633</v>
      </c>
      <c r="F75" s="100">
        <f>[1]MercLab!F382</f>
        <v>0</v>
      </c>
      <c r="G75" s="100">
        <f>[1]MercLab!G382</f>
        <v>11.809989583469894</v>
      </c>
      <c r="H75" s="100">
        <f>[1]MercLab!H382</f>
        <v>0</v>
      </c>
      <c r="I75" s="100">
        <f>[1]MercLab!I382</f>
        <v>0</v>
      </c>
    </row>
    <row r="76" spans="1:9">
      <c r="A76" s="45" t="s">
        <v>78</v>
      </c>
      <c r="B76" s="100">
        <f>[1]MercLab!C383</f>
        <v>9.4936974638763107</v>
      </c>
      <c r="C76" s="100">
        <f t="shared" si="4"/>
        <v>6.9949870127560398</v>
      </c>
      <c r="D76" s="100">
        <f>[1]MercLab!D383</f>
        <v>12.282926825200279</v>
      </c>
      <c r="E76" s="100">
        <f>[1]MercLab!E383</f>
        <v>9.8774013898797008</v>
      </c>
      <c r="F76" s="100">
        <f>[1]MercLab!F383</f>
        <v>5.9746103139639697</v>
      </c>
      <c r="G76" s="100">
        <f>[1]MercLab!G383</f>
        <v>6.8399965347362528</v>
      </c>
      <c r="H76" s="100">
        <f>[1]MercLab!H383</f>
        <v>0</v>
      </c>
      <c r="I76" s="100">
        <f>[1]MercLab!I383</f>
        <v>0</v>
      </c>
    </row>
    <row r="77" spans="1:9">
      <c r="A77" s="45" t="s">
        <v>79</v>
      </c>
      <c r="B77" s="100">
        <f>[1]MercLab!C384</f>
        <v>7.6085917264968783</v>
      </c>
      <c r="C77" s="100">
        <f t="shared" si="4"/>
        <v>5.2121902312129427</v>
      </c>
      <c r="D77" s="100">
        <f>[1]MercLab!D384</f>
        <v>12.5</v>
      </c>
      <c r="E77" s="100">
        <f>[1]MercLab!E384</f>
        <v>8.9206777804880772</v>
      </c>
      <c r="F77" s="100">
        <f>[1]MercLab!F384</f>
        <v>0</v>
      </c>
      <c r="G77" s="100">
        <f>[1]MercLab!G384</f>
        <v>4.6402733755766379</v>
      </c>
      <c r="H77" s="100">
        <f>[1]MercLab!H384</f>
        <v>0</v>
      </c>
      <c r="I77" s="100">
        <f>[1]MercLab!I384</f>
        <v>0</v>
      </c>
    </row>
    <row r="78" spans="1:9">
      <c r="A78" s="10"/>
      <c r="B78" s="114"/>
      <c r="C78" s="114"/>
      <c r="D78" s="114"/>
      <c r="E78" s="114"/>
      <c r="F78" s="114"/>
      <c r="G78" s="114"/>
      <c r="H78" s="114"/>
      <c r="I78" s="114"/>
    </row>
    <row r="79" spans="1:9">
      <c r="A79" s="44" t="s">
        <v>18</v>
      </c>
      <c r="B79" s="214"/>
      <c r="C79" s="214"/>
      <c r="D79" s="214"/>
      <c r="E79" s="214"/>
      <c r="F79" s="214"/>
      <c r="G79" s="214"/>
      <c r="H79" s="120">
        <f>[1]MercLab!H386</f>
        <v>0</v>
      </c>
      <c r="I79" s="120">
        <f>[1]MercLab!I386</f>
        <v>0</v>
      </c>
    </row>
    <row r="80" spans="1:9">
      <c r="A80" s="45" t="s">
        <v>93</v>
      </c>
      <c r="B80" s="100">
        <f>[1]MercLab!C387</f>
        <v>12.738272449120608</v>
      </c>
      <c r="C80" s="100">
        <f t="shared" si="4"/>
        <v>9.37336584578666</v>
      </c>
      <c r="D80" s="100">
        <f>[1]MercLab!D387</f>
        <v>13.676056269817799</v>
      </c>
      <c r="E80" s="100">
        <f>[1]MercLab!E387</f>
        <v>12.296450215860848</v>
      </c>
      <c r="F80" s="100">
        <f>[1]MercLab!F387</f>
        <v>9.8704180601831464</v>
      </c>
      <c r="G80" s="100">
        <f>[1]MercLab!G387</f>
        <v>11.02390468307151</v>
      </c>
      <c r="H80" s="100">
        <f>[1]MercLab!H387</f>
        <v>0</v>
      </c>
      <c r="I80" s="100">
        <f>[1]MercLab!I387</f>
        <v>0</v>
      </c>
    </row>
    <row r="81" spans="1:9">
      <c r="A81" s="45" t="s">
        <v>80</v>
      </c>
      <c r="B81" s="100">
        <f>[1]MercLab!C388</f>
        <v>10.592973428769726</v>
      </c>
      <c r="C81" s="100">
        <f t="shared" si="4"/>
        <v>6.7346652712072652</v>
      </c>
      <c r="D81" s="100">
        <f>[1]MercLab!D388</f>
        <v>13.470050842789892</v>
      </c>
      <c r="E81" s="100">
        <f>[1]MercLab!E388</f>
        <v>11.448556563708223</v>
      </c>
      <c r="F81" s="100">
        <f>[1]MercLab!F388</f>
        <v>0</v>
      </c>
      <c r="G81" s="100">
        <f>[1]MercLab!G388</f>
        <v>8.7547189495382156</v>
      </c>
      <c r="H81" s="100">
        <f>[1]MercLab!H388</f>
        <v>0</v>
      </c>
      <c r="I81" s="100">
        <f>[1]MercLab!I388</f>
        <v>0</v>
      </c>
    </row>
    <row r="82" spans="1:9">
      <c r="A82" s="45" t="s">
        <v>81</v>
      </c>
      <c r="B82" s="100">
        <f>[1]MercLab!C389</f>
        <v>11.307914419671611</v>
      </c>
      <c r="C82" s="100">
        <f t="shared" si="4"/>
        <v>6.2050842347345974</v>
      </c>
      <c r="D82" s="100">
        <f>[1]MercLab!D389</f>
        <v>12.117063041862153</v>
      </c>
      <c r="E82" s="100">
        <f>[1]MercLab!E389</f>
        <v>11.281907972893645</v>
      </c>
      <c r="F82" s="100">
        <f>[1]MercLab!F389</f>
        <v>0</v>
      </c>
      <c r="G82" s="100">
        <f>[1]MercLab!G389</f>
        <v>7.6264501589171871</v>
      </c>
      <c r="H82" s="100">
        <f>[1]MercLab!H389</f>
        <v>0</v>
      </c>
      <c r="I82" s="100">
        <f>[1]MercLab!I389</f>
        <v>0</v>
      </c>
    </row>
    <row r="83" spans="1:9">
      <c r="A83" s="45" t="s">
        <v>82</v>
      </c>
      <c r="B83" s="100">
        <f>[1]MercLab!C390</f>
        <v>7.4932802184596889</v>
      </c>
      <c r="C83" s="100">
        <f t="shared" si="4"/>
        <v>5.7713390678329244</v>
      </c>
      <c r="D83" s="100">
        <f>[1]MercLab!D390</f>
        <v>12.745553340113359</v>
      </c>
      <c r="E83" s="100">
        <f>[1]MercLab!E390</f>
        <v>9.4235428441942144</v>
      </c>
      <c r="F83" s="100">
        <f>[1]MercLab!F390</f>
        <v>0</v>
      </c>
      <c r="G83" s="100">
        <f>[1]MercLab!G390</f>
        <v>6.6875991548570513</v>
      </c>
      <c r="H83" s="100">
        <f>[1]MercLab!H390</f>
        <v>0</v>
      </c>
      <c r="I83" s="100">
        <f>[1]MercLab!I390</f>
        <v>0</v>
      </c>
    </row>
    <row r="84" spans="1:9">
      <c r="A84" s="45" t="s">
        <v>83</v>
      </c>
      <c r="B84" s="100">
        <f>[1]MercLab!C391</f>
        <v>4.6090631503208659</v>
      </c>
      <c r="C84" s="100">
        <f t="shared" si="4"/>
        <v>3.05974394118955</v>
      </c>
      <c r="D84" s="100">
        <f>[1]MercLab!D391</f>
        <v>6</v>
      </c>
      <c r="E84" s="100">
        <f>[1]MercLab!E391</f>
        <v>4.8262251930987095</v>
      </c>
      <c r="F84" s="100">
        <f>[1]MercLab!F391</f>
        <v>0</v>
      </c>
      <c r="G84" s="100">
        <f>[1]MercLab!G391</f>
        <v>4.4724945128490408</v>
      </c>
      <c r="H84" s="100">
        <f>[1]MercLab!H391</f>
        <v>0</v>
      </c>
      <c r="I84" s="100">
        <f>[1]MercLab!I391</f>
        <v>0</v>
      </c>
    </row>
    <row r="85" spans="1:9">
      <c r="A85" s="45" t="s">
        <v>84</v>
      </c>
      <c r="B85" s="100">
        <f>[1]MercLab!C392</f>
        <v>6.8639911753172234</v>
      </c>
      <c r="C85" s="100">
        <f t="shared" si="4"/>
        <v>5.526866829375896</v>
      </c>
      <c r="D85" s="100">
        <f>[1]MercLab!D392</f>
        <v>8.4000902546457539</v>
      </c>
      <c r="E85" s="100">
        <f>[1]MercLab!E392</f>
        <v>6.4833353836878382</v>
      </c>
      <c r="F85" s="100">
        <f>[1]MercLab!F392</f>
        <v>5.7706856993475277</v>
      </c>
      <c r="G85" s="100">
        <f>[1]MercLab!G392</f>
        <v>6.980222809198362</v>
      </c>
      <c r="H85" s="100">
        <f>[1]MercLab!H392</f>
        <v>0</v>
      </c>
      <c r="I85" s="100">
        <f>[1]MercLab!I392</f>
        <v>0</v>
      </c>
    </row>
    <row r="86" spans="1:9">
      <c r="A86" s="45" t="s">
        <v>95</v>
      </c>
      <c r="B86" s="100">
        <f>[1]MercLab!C393</f>
        <v>6.9007328811432007</v>
      </c>
      <c r="C86" s="100">
        <f t="shared" si="4"/>
        <v>4.4687107077035186</v>
      </c>
      <c r="D86" s="100">
        <f>[1]MercLab!D393</f>
        <v>8.6982005775147897</v>
      </c>
      <c r="E86" s="100">
        <f>[1]MercLab!E393</f>
        <v>6.9543367491074495</v>
      </c>
      <c r="F86" s="100">
        <f>[1]MercLab!F393</f>
        <v>0</v>
      </c>
      <c r="G86" s="100">
        <f>[1]MercLab!G393</f>
        <v>6.6910162118953531</v>
      </c>
      <c r="H86" s="100">
        <f>[1]MercLab!H393</f>
        <v>0</v>
      </c>
      <c r="I86" s="100">
        <f>[1]MercLab!I393</f>
        <v>0</v>
      </c>
    </row>
    <row r="87" spans="1:9">
      <c r="A87" s="45" t="s">
        <v>85</v>
      </c>
      <c r="B87" s="100">
        <f>[1]MercLab!C394</f>
        <v>5.7316046629918658</v>
      </c>
      <c r="C87" s="100">
        <f t="shared" si="4"/>
        <v>4.3696913642928257</v>
      </c>
      <c r="D87" s="100">
        <f>[1]MercLab!D394</f>
        <v>10</v>
      </c>
      <c r="E87" s="100">
        <f>[1]MercLab!E394</f>
        <v>6.5234560085936266</v>
      </c>
      <c r="F87" s="100">
        <f>[1]MercLab!F394</f>
        <v>0</v>
      </c>
      <c r="G87" s="100">
        <f>[1]MercLab!G394</f>
        <v>5.3250008128705026</v>
      </c>
      <c r="H87" s="100">
        <f>[1]MercLab!H394</f>
        <v>0</v>
      </c>
      <c r="I87" s="100">
        <f>[1]MercLab!I394</f>
        <v>0</v>
      </c>
    </row>
    <row r="88" spans="1:9">
      <c r="A88" s="45" t="s">
        <v>86</v>
      </c>
      <c r="B88" s="100">
        <f>[1]MercLab!C395</f>
        <v>7.0653514745880397</v>
      </c>
      <c r="C88" s="100">
        <f t="shared" si="4"/>
        <v>4.0955534145778918</v>
      </c>
      <c r="D88" s="100">
        <f>[1]MercLab!D395</f>
        <v>7.0045673202710663</v>
      </c>
      <c r="E88" s="100">
        <f>[1]MercLab!E395</f>
        <v>7.4162627990462004</v>
      </c>
      <c r="F88" s="100">
        <f>[1]MercLab!F395</f>
        <v>0</v>
      </c>
      <c r="G88" s="100">
        <f>[1]MercLab!G395</f>
        <v>6.0569369535721949</v>
      </c>
      <c r="H88" s="100">
        <f>[1]MercLab!H395</f>
        <v>0</v>
      </c>
      <c r="I88" s="100">
        <f>[1]MercLab!I395</f>
        <v>0</v>
      </c>
    </row>
    <row r="89" spans="1:9">
      <c r="A89" s="45" t="s">
        <v>94</v>
      </c>
      <c r="B89" s="100">
        <f>[1]MercLab!C396</f>
        <v>6.2592937996094449</v>
      </c>
      <c r="C89" s="100">
        <f t="shared" si="4"/>
        <v>5.1368490375102684</v>
      </c>
      <c r="D89" s="100">
        <f>[1]MercLab!D396</f>
        <v>7.3153717893164458</v>
      </c>
      <c r="E89" s="100">
        <f>[1]MercLab!E396</f>
        <v>6.5931222694359199</v>
      </c>
      <c r="F89" s="100">
        <f>[1]MercLab!F396</f>
        <v>5.9432979377659585</v>
      </c>
      <c r="G89" s="100">
        <f>[1]MercLab!G396</f>
        <v>5.8324531910330197</v>
      </c>
      <c r="H89" s="100">
        <f>[1]MercLab!H396</f>
        <v>0</v>
      </c>
      <c r="I89" s="100">
        <f>[1]MercLab!I396</f>
        <v>0</v>
      </c>
    </row>
    <row r="90" spans="1:9">
      <c r="A90" s="45" t="s">
        <v>79</v>
      </c>
      <c r="B90" s="100">
        <f>[1]MercLab!C397</f>
        <v>7.8079290643359975</v>
      </c>
      <c r="C90" s="100">
        <f t="shared" si="4"/>
        <v>5.6966605448805634</v>
      </c>
      <c r="D90" s="100">
        <f>[1]MercLab!D397</f>
        <v>14.251737447451376</v>
      </c>
      <c r="E90" s="100">
        <f>[1]MercLab!E397</f>
        <v>7.2818671084782913</v>
      </c>
      <c r="F90" s="100">
        <f>[1]MercLab!F397</f>
        <v>0</v>
      </c>
      <c r="G90" s="100">
        <f>[1]MercLab!G397</f>
        <v>6.949698168473148</v>
      </c>
      <c r="H90" s="100">
        <f>[1]MercLab!H397</f>
        <v>0</v>
      </c>
      <c r="I90" s="100">
        <f>[1]MercLab!I397</f>
        <v>0</v>
      </c>
    </row>
    <row r="91" spans="1:9">
      <c r="A91" s="198"/>
      <c r="B91" s="202"/>
      <c r="C91" s="202"/>
      <c r="D91" s="202"/>
      <c r="E91" s="202"/>
      <c r="F91" s="202"/>
      <c r="G91" s="202"/>
      <c r="H91" s="202"/>
      <c r="I91" s="202"/>
    </row>
    <row r="92" spans="1:9">
      <c r="A92" s="14" t="str">
        <f>'C01'!$A$46</f>
        <v>Fuente: Instituto Nacional de Estadística (INE). XL Encuesta Permanente de Hogares de Propósitos Múltiples, Septiembre 2010.</v>
      </c>
      <c r="B92" s="150"/>
      <c r="C92" s="150"/>
      <c r="D92" s="150"/>
      <c r="E92" s="150"/>
      <c r="F92" s="150"/>
      <c r="G92" s="150"/>
      <c r="H92" s="150"/>
      <c r="I92" s="150"/>
    </row>
    <row r="93" spans="1:9">
      <c r="A93" s="38" t="str">
        <f>'C02'!$A$46</f>
        <v>El salario mínimo en el área urbana es Lps. 5,500 y en la área rural es Lps. 4,055 (Promedio de salarios mínimos por rama)</v>
      </c>
      <c r="B93" s="150"/>
      <c r="C93" s="150"/>
      <c r="D93" s="150"/>
      <c r="E93" s="150"/>
      <c r="F93" s="150"/>
      <c r="G93" s="150"/>
      <c r="H93" s="150"/>
      <c r="I93" s="150"/>
    </row>
    <row r="94" spans="1:9">
      <c r="A94" s="38"/>
      <c r="B94" s="150"/>
      <c r="C94" s="150"/>
      <c r="D94" s="150"/>
      <c r="E94" s="150"/>
      <c r="F94" s="150"/>
      <c r="G94" s="150"/>
      <c r="H94" s="150"/>
      <c r="I94" s="150"/>
    </row>
    <row r="95" spans="1:9">
      <c r="A95" s="150"/>
      <c r="B95" s="150"/>
      <c r="C95" s="150"/>
      <c r="D95" s="150"/>
      <c r="E95" s="150"/>
      <c r="F95" s="150"/>
      <c r="G95" s="150"/>
      <c r="H95" s="150"/>
      <c r="I95" s="150"/>
    </row>
    <row r="96" spans="1:9">
      <c r="A96" s="150"/>
      <c r="B96" s="150"/>
      <c r="C96" s="150"/>
      <c r="D96" s="150"/>
      <c r="E96" s="150"/>
      <c r="F96" s="150"/>
      <c r="G96" s="150"/>
      <c r="H96" s="150"/>
      <c r="I96" s="150"/>
    </row>
    <row r="97" spans="1:9">
      <c r="A97" s="150"/>
      <c r="B97" s="150"/>
      <c r="C97" s="150"/>
      <c r="D97" s="150"/>
      <c r="E97" s="150"/>
      <c r="F97" s="150"/>
      <c r="G97" s="150"/>
      <c r="H97" s="150"/>
      <c r="I97" s="150"/>
    </row>
    <row r="98" spans="1:9">
      <c r="A98" s="150"/>
      <c r="B98" s="150"/>
      <c r="C98" s="150"/>
      <c r="D98" s="150"/>
      <c r="E98" s="150"/>
      <c r="F98" s="150"/>
      <c r="G98" s="150"/>
      <c r="H98" s="150"/>
      <c r="I98" s="150"/>
    </row>
    <row r="99" spans="1:9">
      <c r="A99" s="150"/>
      <c r="B99" s="150"/>
      <c r="C99" s="150"/>
      <c r="D99" s="150"/>
      <c r="E99" s="150"/>
      <c r="F99" s="150"/>
      <c r="G99" s="150"/>
      <c r="H99" s="150"/>
      <c r="I99" s="150"/>
    </row>
    <row r="100" spans="1:9">
      <c r="A100" s="150"/>
      <c r="B100" s="150"/>
      <c r="C100" s="150"/>
      <c r="D100" s="150"/>
      <c r="E100" s="150"/>
      <c r="F100" s="150"/>
      <c r="G100" s="150"/>
      <c r="H100" s="150"/>
      <c r="I100" s="150"/>
    </row>
    <row r="101" spans="1:9">
      <c r="A101" s="150"/>
      <c r="B101" s="150"/>
      <c r="C101" s="150"/>
      <c r="D101" s="150"/>
      <c r="E101" s="150"/>
      <c r="F101" s="150"/>
      <c r="G101" s="150"/>
      <c r="H101" s="150"/>
      <c r="I101" s="150"/>
    </row>
    <row r="102" spans="1:9">
      <c r="A102" s="150"/>
      <c r="B102" s="150"/>
      <c r="C102" s="150"/>
      <c r="D102" s="150"/>
      <c r="E102" s="150"/>
      <c r="F102" s="150"/>
      <c r="G102" s="150"/>
      <c r="H102" s="150"/>
      <c r="I102" s="150"/>
    </row>
    <row r="103" spans="1:9">
      <c r="A103" s="150"/>
      <c r="B103" s="150"/>
      <c r="C103" s="150"/>
      <c r="D103" s="150"/>
      <c r="E103" s="150"/>
      <c r="F103" s="150"/>
      <c r="G103" s="150"/>
      <c r="H103" s="150"/>
      <c r="I103" s="150"/>
    </row>
    <row r="104" spans="1:9">
      <c r="A104" s="150"/>
      <c r="B104" s="150"/>
      <c r="C104" s="150"/>
      <c r="D104" s="150"/>
      <c r="E104" s="150"/>
      <c r="F104" s="150"/>
      <c r="G104" s="150"/>
      <c r="H104" s="150"/>
      <c r="I104" s="150"/>
    </row>
    <row r="105" spans="1:9">
      <c r="A105" s="150"/>
      <c r="B105" s="150"/>
      <c r="C105" s="150"/>
      <c r="D105" s="150"/>
      <c r="E105" s="150"/>
      <c r="F105" s="150"/>
      <c r="G105" s="150"/>
      <c r="H105" s="150"/>
      <c r="I105" s="150"/>
    </row>
    <row r="106" spans="1:9">
      <c r="A106" s="150"/>
      <c r="B106" s="150"/>
      <c r="C106" s="150"/>
      <c r="D106" s="150"/>
      <c r="E106" s="150"/>
      <c r="F106" s="150"/>
      <c r="G106" s="150"/>
      <c r="H106" s="150"/>
      <c r="I106" s="150"/>
    </row>
    <row r="107" spans="1:9">
      <c r="A107" s="150"/>
      <c r="B107" s="150"/>
      <c r="C107" s="150"/>
      <c r="D107" s="150"/>
      <c r="E107" s="150"/>
      <c r="F107" s="150"/>
      <c r="G107" s="150"/>
      <c r="H107" s="150"/>
      <c r="I107" s="150"/>
    </row>
    <row r="108" spans="1:9">
      <c r="A108" s="150"/>
      <c r="B108" s="150"/>
      <c r="C108" s="150"/>
      <c r="D108" s="150"/>
      <c r="E108" s="150"/>
      <c r="F108" s="150"/>
      <c r="G108" s="150"/>
      <c r="H108" s="150"/>
      <c r="I108" s="150"/>
    </row>
    <row r="109" spans="1:9">
      <c r="A109" s="150"/>
      <c r="B109" s="150"/>
      <c r="C109" s="150"/>
      <c r="D109" s="150"/>
      <c r="E109" s="150"/>
      <c r="F109" s="150"/>
      <c r="G109" s="150"/>
      <c r="H109" s="150"/>
      <c r="I109" s="150"/>
    </row>
    <row r="110" spans="1:9">
      <c r="A110" s="150"/>
      <c r="B110" s="150"/>
      <c r="C110" s="150"/>
      <c r="D110" s="150"/>
      <c r="E110" s="150"/>
      <c r="F110" s="150"/>
      <c r="G110" s="150"/>
      <c r="H110" s="150"/>
      <c r="I110" s="150"/>
    </row>
    <row r="111" spans="1:9">
      <c r="A111" s="150"/>
      <c r="B111" s="150"/>
      <c r="C111" s="150"/>
      <c r="D111" s="150"/>
      <c r="E111" s="150"/>
      <c r="F111" s="150"/>
      <c r="G111" s="150"/>
      <c r="H111" s="150"/>
      <c r="I111" s="150"/>
    </row>
    <row r="112" spans="1:9">
      <c r="A112" s="150"/>
      <c r="B112" s="150"/>
      <c r="C112" s="150"/>
      <c r="D112" s="150"/>
      <c r="E112" s="150"/>
      <c r="F112" s="150"/>
      <c r="G112" s="150"/>
      <c r="H112" s="150"/>
      <c r="I112" s="150"/>
    </row>
    <row r="113" spans="1:9">
      <c r="A113" s="150"/>
      <c r="B113" s="150"/>
      <c r="C113" s="150"/>
      <c r="D113" s="150"/>
      <c r="E113" s="150"/>
      <c r="F113" s="150"/>
      <c r="G113" s="150"/>
      <c r="H113" s="150"/>
      <c r="I113" s="150"/>
    </row>
    <row r="114" spans="1:9">
      <c r="A114" s="150"/>
      <c r="B114" s="150"/>
      <c r="C114" s="150"/>
      <c r="D114" s="150"/>
      <c r="E114" s="150"/>
      <c r="F114" s="150"/>
      <c r="G114" s="150"/>
      <c r="H114" s="150"/>
      <c r="I114" s="150"/>
    </row>
    <row r="115" spans="1:9">
      <c r="A115" s="150"/>
      <c r="B115" s="150"/>
      <c r="C115" s="150"/>
      <c r="D115" s="150"/>
      <c r="E115" s="150"/>
      <c r="F115" s="150"/>
      <c r="G115" s="150"/>
      <c r="H115" s="150"/>
      <c r="I115" s="150"/>
    </row>
    <row r="116" spans="1:9">
      <c r="A116" s="150"/>
      <c r="B116" s="150"/>
      <c r="C116" s="150"/>
      <c r="D116" s="150"/>
      <c r="E116" s="150"/>
      <c r="F116" s="150"/>
      <c r="G116" s="150"/>
      <c r="H116" s="150"/>
      <c r="I116" s="150"/>
    </row>
    <row r="117" spans="1:9">
      <c r="A117" s="150"/>
      <c r="B117" s="150"/>
      <c r="C117" s="150"/>
      <c r="D117" s="150"/>
      <c r="E117" s="150"/>
      <c r="F117" s="150"/>
      <c r="G117" s="150"/>
      <c r="H117" s="150"/>
      <c r="I117" s="150"/>
    </row>
    <row r="118" spans="1:9">
      <c r="A118" s="150"/>
      <c r="B118" s="150"/>
      <c r="C118" s="150"/>
      <c r="D118" s="150"/>
      <c r="E118" s="150"/>
      <c r="F118" s="150"/>
      <c r="G118" s="150"/>
      <c r="H118" s="150"/>
      <c r="I118" s="150"/>
    </row>
    <row r="119" spans="1:9">
      <c r="A119" s="150"/>
      <c r="B119" s="150"/>
      <c r="C119" s="150"/>
      <c r="D119" s="150"/>
      <c r="E119" s="150"/>
      <c r="F119" s="150"/>
      <c r="G119" s="150"/>
      <c r="H119" s="150"/>
      <c r="I119" s="150"/>
    </row>
    <row r="120" spans="1:9">
      <c r="A120" s="150"/>
      <c r="B120" s="150"/>
      <c r="C120" s="150"/>
      <c r="D120" s="150"/>
      <c r="E120" s="150"/>
      <c r="F120" s="150"/>
      <c r="G120" s="150"/>
      <c r="H120" s="150"/>
      <c r="I120" s="150"/>
    </row>
    <row r="121" spans="1:9">
      <c r="A121" s="150"/>
      <c r="B121" s="150"/>
      <c r="C121" s="150"/>
      <c r="D121" s="150"/>
      <c r="E121" s="150"/>
      <c r="F121" s="150"/>
      <c r="G121" s="150"/>
      <c r="H121" s="150"/>
      <c r="I121" s="150"/>
    </row>
    <row r="122" spans="1:9">
      <c r="A122" s="150"/>
      <c r="B122" s="150"/>
      <c r="C122" s="150"/>
      <c r="D122" s="150"/>
      <c r="E122" s="150"/>
      <c r="F122" s="150"/>
      <c r="G122" s="150"/>
      <c r="H122" s="150"/>
      <c r="I122" s="150"/>
    </row>
    <row r="123" spans="1:9">
      <c r="A123" s="150"/>
      <c r="B123" s="150"/>
      <c r="C123" s="150"/>
      <c r="D123" s="150"/>
      <c r="E123" s="150"/>
      <c r="F123" s="150"/>
      <c r="G123" s="150"/>
      <c r="H123" s="150"/>
      <c r="I123" s="150"/>
    </row>
  </sheetData>
  <mergeCells count="18">
    <mergeCell ref="A1:I1"/>
    <mergeCell ref="A58:I58"/>
    <mergeCell ref="A2:I2"/>
    <mergeCell ref="A59:I59"/>
    <mergeCell ref="A4:A5"/>
    <mergeCell ref="H4:H5"/>
    <mergeCell ref="I4:I5"/>
    <mergeCell ref="A3:I3"/>
    <mergeCell ref="A62:A63"/>
    <mergeCell ref="B62:B63"/>
    <mergeCell ref="C62:F62"/>
    <mergeCell ref="G62:G63"/>
    <mergeCell ref="B4:B5"/>
    <mergeCell ref="C4:F4"/>
    <mergeCell ref="G4:G5"/>
    <mergeCell ref="A60:I60"/>
    <mergeCell ref="H62:H63"/>
    <mergeCell ref="I62:I63"/>
  </mergeCells>
  <phoneticPr fontId="2" type="noConversion"/>
  <printOptions horizontalCentered="1"/>
  <pageMargins left="1.577992125984252" right="0.59055118110236227" top="0.27559055118110237" bottom="0.39370078740157483" header="0" footer="0.19685039370078741"/>
  <pageSetup paperSize="9" scale="86" firstPageNumber="22" orientation="landscape" useFirstPageNumber="1" r:id="rId1"/>
  <headerFooter alignWithMargins="0">
    <oddFooter>&amp;L&amp;Z&amp;F+&amp;F+&amp;A&amp;C&amp;P&amp;R&amp;D+&amp;T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Portada</vt:lpstr>
      <vt:lpstr>C01</vt:lpstr>
      <vt:lpstr>C02</vt:lpstr>
      <vt:lpstr>C03</vt:lpstr>
      <vt:lpstr>C04</vt:lpstr>
      <vt:lpstr>C05</vt:lpstr>
      <vt:lpstr>C06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Pablo Meraz</cp:lastModifiedBy>
  <cp:lastPrinted>2011-01-20T20:18:25Z</cp:lastPrinted>
  <dcterms:created xsi:type="dcterms:W3CDTF">2001-09-12T22:45:56Z</dcterms:created>
  <dcterms:modified xsi:type="dcterms:W3CDTF">2011-02-21T20:13:37Z</dcterms:modified>
</cp:coreProperties>
</file>