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356" yWindow="876" windowWidth="14772" windowHeight="8772" tabRatio="592"/>
  </bookViews>
  <sheets>
    <sheet name="Portada" sheetId="9" r:id="rId1"/>
    <sheet name="C01" sheetId="33" r:id="rId2"/>
    <sheet name="C02" sheetId="21" r:id="rId3"/>
    <sheet name="C03" sheetId="24" r:id="rId4"/>
    <sheet name="C04" sheetId="5" r:id="rId5"/>
    <sheet name="C05" sheetId="15" r:id="rId6"/>
    <sheet name="C06" sheetId="16" r:id="rId7"/>
  </sheets>
  <externalReferences>
    <externalReference r:id="rId8"/>
  </externalReferences>
  <calcPr calcId="125725"/>
</workbook>
</file>

<file path=xl/calcChain.xml><?xml version="1.0" encoding="utf-8"?>
<calcChain xmlns="http://schemas.openxmlformats.org/spreadsheetml/2006/main">
  <c r="N8" i="5"/>
  <c r="L8"/>
  <c r="M53" s="1"/>
  <c r="J8"/>
  <c r="H8"/>
  <c r="D8"/>
  <c r="N8" i="24"/>
  <c r="P8" i="5" s="1"/>
  <c r="L8" i="24"/>
  <c r="M25" s="1"/>
  <c r="J8"/>
  <c r="H8"/>
  <c r="F8"/>
  <c r="G39" s="1"/>
  <c r="B8"/>
  <c r="B8" i="5" s="1"/>
  <c r="S2" i="21"/>
  <c r="S1"/>
  <c r="P23" i="5"/>
  <c r="R23" s="1"/>
  <c r="I90" i="16"/>
  <c r="G90"/>
  <c r="F90"/>
  <c r="E90"/>
  <c r="D90"/>
  <c r="B90"/>
  <c r="I89"/>
  <c r="G89"/>
  <c r="F89"/>
  <c r="E89"/>
  <c r="D89"/>
  <c r="B89"/>
  <c r="I88"/>
  <c r="G88"/>
  <c r="E88"/>
  <c r="D88"/>
  <c r="B88"/>
  <c r="I87"/>
  <c r="H87"/>
  <c r="G87"/>
  <c r="E87"/>
  <c r="B87"/>
  <c r="I86"/>
  <c r="G86"/>
  <c r="E86"/>
  <c r="D86"/>
  <c r="B86"/>
  <c r="I85"/>
  <c r="G85"/>
  <c r="E85"/>
  <c r="D85"/>
  <c r="B85"/>
  <c r="I84"/>
  <c r="G84"/>
  <c r="E84"/>
  <c r="B84"/>
  <c r="I83"/>
  <c r="G83"/>
  <c r="E83"/>
  <c r="D83"/>
  <c r="B83"/>
  <c r="I82"/>
  <c r="G82"/>
  <c r="E82"/>
  <c r="D82"/>
  <c r="B82"/>
  <c r="I81"/>
  <c r="G81"/>
  <c r="E81"/>
  <c r="D81"/>
  <c r="B81"/>
  <c r="I80"/>
  <c r="G80"/>
  <c r="E80"/>
  <c r="D80"/>
  <c r="B80"/>
  <c r="I79"/>
  <c r="H79"/>
  <c r="I77"/>
  <c r="G77"/>
  <c r="E77"/>
  <c r="B77"/>
  <c r="I76"/>
  <c r="G76"/>
  <c r="F76"/>
  <c r="E76"/>
  <c r="D76"/>
  <c r="B76"/>
  <c r="I75"/>
  <c r="G75"/>
  <c r="E75"/>
  <c r="D75"/>
  <c r="B75"/>
  <c r="I74"/>
  <c r="G74"/>
  <c r="E74"/>
  <c r="D74"/>
  <c r="B74"/>
  <c r="I73"/>
  <c r="G73"/>
  <c r="E73"/>
  <c r="D73"/>
  <c r="B73"/>
  <c r="I72"/>
  <c r="G72"/>
  <c r="E72"/>
  <c r="D72"/>
  <c r="B72"/>
  <c r="I71"/>
  <c r="G71"/>
  <c r="E71"/>
  <c r="D71"/>
  <c r="B71"/>
  <c r="I70"/>
  <c r="H70"/>
  <c r="G70"/>
  <c r="E70"/>
  <c r="B70"/>
  <c r="I69"/>
  <c r="G69"/>
  <c r="E69"/>
  <c r="B69"/>
  <c r="I68"/>
  <c r="G68"/>
  <c r="E68"/>
  <c r="B68"/>
  <c r="I67"/>
  <c r="H67"/>
  <c r="I52"/>
  <c r="G52"/>
  <c r="E52"/>
  <c r="B52"/>
  <c r="I51"/>
  <c r="G51"/>
  <c r="F51"/>
  <c r="E51"/>
  <c r="D51"/>
  <c r="B51"/>
  <c r="I50"/>
  <c r="H50"/>
  <c r="G50"/>
  <c r="E50"/>
  <c r="B50"/>
  <c r="I49"/>
  <c r="G49"/>
  <c r="E49"/>
  <c r="B49"/>
  <c r="I48"/>
  <c r="H48"/>
  <c r="I46"/>
  <c r="G46"/>
  <c r="E46"/>
  <c r="D46"/>
  <c r="B46"/>
  <c r="I45"/>
  <c r="G45"/>
  <c r="E45"/>
  <c r="D45"/>
  <c r="B45"/>
  <c r="I44"/>
  <c r="G44"/>
  <c r="E44"/>
  <c r="D44"/>
  <c r="B44"/>
  <c r="I43"/>
  <c r="G43"/>
  <c r="F43"/>
  <c r="E43"/>
  <c r="D43"/>
  <c r="B43"/>
  <c r="I42"/>
  <c r="G42"/>
  <c r="E42"/>
  <c r="B42"/>
  <c r="I41"/>
  <c r="G41"/>
  <c r="F41"/>
  <c r="E41"/>
  <c r="D41"/>
  <c r="B41"/>
  <c r="I40"/>
  <c r="G40"/>
  <c r="F40"/>
  <c r="E40"/>
  <c r="D40"/>
  <c r="B40"/>
  <c r="I38"/>
  <c r="G36"/>
  <c r="F36"/>
  <c r="E36"/>
  <c r="D36"/>
  <c r="B36"/>
  <c r="I35"/>
  <c r="H35"/>
  <c r="G35"/>
  <c r="F35"/>
  <c r="E35"/>
  <c r="D35"/>
  <c r="B35"/>
  <c r="I34"/>
  <c r="H34"/>
  <c r="I32"/>
  <c r="G32"/>
  <c r="F32"/>
  <c r="E32"/>
  <c r="D32"/>
  <c r="B32"/>
  <c r="I31"/>
  <c r="G31"/>
  <c r="F31"/>
  <c r="E31"/>
  <c r="D31"/>
  <c r="B31"/>
  <c r="I30"/>
  <c r="H30"/>
  <c r="G30"/>
  <c r="F30"/>
  <c r="E30"/>
  <c r="D30"/>
  <c r="B30"/>
  <c r="I29"/>
  <c r="G29"/>
  <c r="F29"/>
  <c r="E29"/>
  <c r="D29"/>
  <c r="B29"/>
  <c r="I28"/>
  <c r="G28"/>
  <c r="F28"/>
  <c r="E28"/>
  <c r="D28"/>
  <c r="B28"/>
  <c r="I27"/>
  <c r="G27"/>
  <c r="F27"/>
  <c r="E27"/>
  <c r="D27"/>
  <c r="B27"/>
  <c r="I26"/>
  <c r="G26"/>
  <c r="F26"/>
  <c r="E26"/>
  <c r="D26"/>
  <c r="B26"/>
  <c r="I25"/>
  <c r="G25"/>
  <c r="F25"/>
  <c r="E25"/>
  <c r="B25"/>
  <c r="I24"/>
  <c r="G24"/>
  <c r="E24"/>
  <c r="B24"/>
  <c r="I23"/>
  <c r="H23"/>
  <c r="I20"/>
  <c r="G20"/>
  <c r="E20"/>
  <c r="D20"/>
  <c r="B20"/>
  <c r="I19"/>
  <c r="G19"/>
  <c r="F19"/>
  <c r="E19"/>
  <c r="D19"/>
  <c r="B19"/>
  <c r="I18"/>
  <c r="H18"/>
  <c r="G18"/>
  <c r="F18"/>
  <c r="E18"/>
  <c r="D18"/>
  <c r="B18"/>
  <c r="I16"/>
  <c r="H16"/>
  <c r="I14"/>
  <c r="H14"/>
  <c r="G14"/>
  <c r="F14"/>
  <c r="E14"/>
  <c r="D14"/>
  <c r="B14"/>
  <c r="I13"/>
  <c r="G13"/>
  <c r="F13"/>
  <c r="E13"/>
  <c r="D13"/>
  <c r="B13"/>
  <c r="I12"/>
  <c r="G12"/>
  <c r="F12"/>
  <c r="E12"/>
  <c r="D12"/>
  <c r="B12"/>
  <c r="I11"/>
  <c r="G11"/>
  <c r="F11"/>
  <c r="E11"/>
  <c r="D11"/>
  <c r="D10" s="1"/>
  <c r="B11"/>
  <c r="B10" s="1"/>
  <c r="I7"/>
  <c r="H7"/>
  <c r="G7"/>
  <c r="F7"/>
  <c r="E7"/>
  <c r="D7"/>
  <c r="B7"/>
  <c r="G94" i="15"/>
  <c r="F94"/>
  <c r="E94"/>
  <c r="D94"/>
  <c r="B94"/>
  <c r="G93"/>
  <c r="F93"/>
  <c r="E93"/>
  <c r="D93"/>
  <c r="B93"/>
  <c r="G92"/>
  <c r="F92"/>
  <c r="E92"/>
  <c r="D92"/>
  <c r="B92"/>
  <c r="G91"/>
  <c r="E91"/>
  <c r="D91"/>
  <c r="B91"/>
  <c r="G90"/>
  <c r="E90"/>
  <c r="B90"/>
  <c r="G89"/>
  <c r="E89"/>
  <c r="D89"/>
  <c r="B89"/>
  <c r="G88"/>
  <c r="E88"/>
  <c r="D88"/>
  <c r="B88"/>
  <c r="G87"/>
  <c r="E87"/>
  <c r="B87"/>
  <c r="G86"/>
  <c r="E86"/>
  <c r="D86"/>
  <c r="B86"/>
  <c r="G85"/>
  <c r="E85"/>
  <c r="D85"/>
  <c r="B85"/>
  <c r="G84"/>
  <c r="E84"/>
  <c r="D84"/>
  <c r="B84"/>
  <c r="G83"/>
  <c r="E83"/>
  <c r="D83"/>
  <c r="B83"/>
  <c r="G80"/>
  <c r="F80"/>
  <c r="E80"/>
  <c r="D80"/>
  <c r="B80"/>
  <c r="G79"/>
  <c r="E79"/>
  <c r="B79"/>
  <c r="G78"/>
  <c r="F78"/>
  <c r="E78"/>
  <c r="D78"/>
  <c r="B78"/>
  <c r="G77"/>
  <c r="E77"/>
  <c r="D77"/>
  <c r="B77"/>
  <c r="G76"/>
  <c r="E76"/>
  <c r="D76"/>
  <c r="B76"/>
  <c r="G75"/>
  <c r="E75"/>
  <c r="D75"/>
  <c r="B75"/>
  <c r="G74"/>
  <c r="E74"/>
  <c r="D74"/>
  <c r="B74"/>
  <c r="G73"/>
  <c r="E73"/>
  <c r="D73"/>
  <c r="B73"/>
  <c r="G72"/>
  <c r="E72"/>
  <c r="B72"/>
  <c r="G71"/>
  <c r="E71"/>
  <c r="B71"/>
  <c r="G70"/>
  <c r="E70"/>
  <c r="B70"/>
  <c r="G53"/>
  <c r="E53"/>
  <c r="B53"/>
  <c r="G52"/>
  <c r="F52"/>
  <c r="E52"/>
  <c r="D52"/>
  <c r="B52"/>
  <c r="G51"/>
  <c r="E51"/>
  <c r="B51"/>
  <c r="G50"/>
  <c r="E50"/>
  <c r="B50"/>
  <c r="G47"/>
  <c r="E47"/>
  <c r="D47"/>
  <c r="B47"/>
  <c r="G46"/>
  <c r="E46"/>
  <c r="D46"/>
  <c r="B46"/>
  <c r="G45"/>
  <c r="E45"/>
  <c r="D45"/>
  <c r="B45"/>
  <c r="G44"/>
  <c r="F44"/>
  <c r="E44"/>
  <c r="D44"/>
  <c r="B44"/>
  <c r="G43"/>
  <c r="E43"/>
  <c r="B43"/>
  <c r="G42"/>
  <c r="F42"/>
  <c r="E42"/>
  <c r="D42"/>
  <c r="B42"/>
  <c r="G41"/>
  <c r="F41"/>
  <c r="E41"/>
  <c r="D41"/>
  <c r="B41"/>
  <c r="G37"/>
  <c r="F37"/>
  <c r="E37"/>
  <c r="D37"/>
  <c r="B37"/>
  <c r="G36"/>
  <c r="F36"/>
  <c r="E36"/>
  <c r="D36"/>
  <c r="C36" s="1"/>
  <c r="B36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C29" s="1"/>
  <c r="B29"/>
  <c r="G28"/>
  <c r="F28"/>
  <c r="E28"/>
  <c r="D28"/>
  <c r="B28"/>
  <c r="G27"/>
  <c r="C27" s="1"/>
  <c r="F27"/>
  <c r="E27"/>
  <c r="D27"/>
  <c r="B27"/>
  <c r="G26"/>
  <c r="F26"/>
  <c r="E26"/>
  <c r="B26"/>
  <c r="G25"/>
  <c r="E25"/>
  <c r="B25"/>
  <c r="G22"/>
  <c r="F22"/>
  <c r="E22"/>
  <c r="D22"/>
  <c r="B22"/>
  <c r="G21"/>
  <c r="E21"/>
  <c r="D21"/>
  <c r="B21"/>
  <c r="G20"/>
  <c r="F20"/>
  <c r="E20"/>
  <c r="D20"/>
  <c r="C20" s="1"/>
  <c r="B20"/>
  <c r="G19"/>
  <c r="F19"/>
  <c r="E19"/>
  <c r="D19"/>
  <c r="B19"/>
  <c r="G18"/>
  <c r="F18"/>
  <c r="E18"/>
  <c r="D18"/>
  <c r="B18"/>
  <c r="G15"/>
  <c r="F15"/>
  <c r="E15"/>
  <c r="D15"/>
  <c r="B15"/>
  <c r="G14"/>
  <c r="F14"/>
  <c r="E14"/>
  <c r="D14"/>
  <c r="B14"/>
  <c r="B11" s="1"/>
  <c r="G13"/>
  <c r="F13"/>
  <c r="E13"/>
  <c r="D13"/>
  <c r="B13"/>
  <c r="G12"/>
  <c r="F12"/>
  <c r="E12"/>
  <c r="D12"/>
  <c r="B12"/>
  <c r="G8"/>
  <c r="G67" s="1"/>
  <c r="F8"/>
  <c r="F67" s="1"/>
  <c r="E8"/>
  <c r="D8"/>
  <c r="B8"/>
  <c r="B67" s="1"/>
  <c r="N94" i="5"/>
  <c r="L94"/>
  <c r="J94"/>
  <c r="H94"/>
  <c r="F94" s="1"/>
  <c r="N93"/>
  <c r="L93"/>
  <c r="J93"/>
  <c r="H93"/>
  <c r="N92"/>
  <c r="L92"/>
  <c r="J92"/>
  <c r="H92"/>
  <c r="N91"/>
  <c r="L91"/>
  <c r="J91"/>
  <c r="H91"/>
  <c r="F91" s="1"/>
  <c r="N90"/>
  <c r="L90"/>
  <c r="J90"/>
  <c r="H90"/>
  <c r="N89"/>
  <c r="L89"/>
  <c r="J89"/>
  <c r="H89"/>
  <c r="N88"/>
  <c r="L88"/>
  <c r="J88"/>
  <c r="H88"/>
  <c r="N87"/>
  <c r="L87"/>
  <c r="J87"/>
  <c r="H87"/>
  <c r="N86"/>
  <c r="L86"/>
  <c r="J86"/>
  <c r="H86"/>
  <c r="I86" s="1"/>
  <c r="N85"/>
  <c r="L85"/>
  <c r="J85"/>
  <c r="H85"/>
  <c r="F85" s="1"/>
  <c r="N84"/>
  <c r="L84"/>
  <c r="J84"/>
  <c r="H84"/>
  <c r="N81"/>
  <c r="L81"/>
  <c r="J81"/>
  <c r="H81"/>
  <c r="N80"/>
  <c r="L80"/>
  <c r="J80"/>
  <c r="H80"/>
  <c r="F80" s="1"/>
  <c r="N79"/>
  <c r="L79"/>
  <c r="J79"/>
  <c r="H79"/>
  <c r="N78"/>
  <c r="L78"/>
  <c r="J78"/>
  <c r="H78"/>
  <c r="N77"/>
  <c r="L77"/>
  <c r="J77"/>
  <c r="H77"/>
  <c r="N76"/>
  <c r="L76"/>
  <c r="J76"/>
  <c r="H76"/>
  <c r="I76" s="1"/>
  <c r="N75"/>
  <c r="L75"/>
  <c r="J75"/>
  <c r="H75"/>
  <c r="N74"/>
  <c r="L74"/>
  <c r="J74"/>
  <c r="H74"/>
  <c r="N73"/>
  <c r="L73"/>
  <c r="J73"/>
  <c r="H73"/>
  <c r="N72"/>
  <c r="L72"/>
  <c r="J72"/>
  <c r="H72"/>
  <c r="D94"/>
  <c r="D93"/>
  <c r="D92"/>
  <c r="D91"/>
  <c r="D90"/>
  <c r="D89"/>
  <c r="D88"/>
  <c r="D87"/>
  <c r="D86"/>
  <c r="D85"/>
  <c r="D84"/>
  <c r="D81"/>
  <c r="D80"/>
  <c r="D79"/>
  <c r="D78"/>
  <c r="D77"/>
  <c r="D76"/>
  <c r="D75"/>
  <c r="D74"/>
  <c r="D73"/>
  <c r="D72"/>
  <c r="N53"/>
  <c r="L53"/>
  <c r="J53"/>
  <c r="H53"/>
  <c r="N52"/>
  <c r="L52"/>
  <c r="J52"/>
  <c r="K52" s="1"/>
  <c r="H52"/>
  <c r="N51"/>
  <c r="L51"/>
  <c r="J51"/>
  <c r="K51" s="1"/>
  <c r="H51"/>
  <c r="I51" s="1"/>
  <c r="N50"/>
  <c r="L50"/>
  <c r="J50"/>
  <c r="K50" s="1"/>
  <c r="H50"/>
  <c r="F50" s="1"/>
  <c r="N47"/>
  <c r="L47"/>
  <c r="J47"/>
  <c r="F47" s="1"/>
  <c r="H47"/>
  <c r="N46"/>
  <c r="L46"/>
  <c r="J46"/>
  <c r="K46" s="1"/>
  <c r="H46"/>
  <c r="I46" s="1"/>
  <c r="N45"/>
  <c r="L45"/>
  <c r="J45"/>
  <c r="H45"/>
  <c r="N44"/>
  <c r="L44"/>
  <c r="J44"/>
  <c r="K44" s="1"/>
  <c r="H44"/>
  <c r="N43"/>
  <c r="L43"/>
  <c r="J43"/>
  <c r="H43"/>
  <c r="I43" s="1"/>
  <c r="N42"/>
  <c r="L42"/>
  <c r="J42"/>
  <c r="K42" s="1"/>
  <c r="H42"/>
  <c r="I42" s="1"/>
  <c r="N41"/>
  <c r="N40" s="1"/>
  <c r="L41"/>
  <c r="J41"/>
  <c r="K41" s="1"/>
  <c r="H41"/>
  <c r="I41" s="1"/>
  <c r="N39"/>
  <c r="L39"/>
  <c r="J39"/>
  <c r="H39"/>
  <c r="F39" s="1"/>
  <c r="N37"/>
  <c r="L37"/>
  <c r="J37"/>
  <c r="H37"/>
  <c r="N36"/>
  <c r="L36"/>
  <c r="J36"/>
  <c r="K36" s="1"/>
  <c r="H36"/>
  <c r="N33"/>
  <c r="L33"/>
  <c r="J33"/>
  <c r="H33"/>
  <c r="N32"/>
  <c r="L32"/>
  <c r="J32"/>
  <c r="H32"/>
  <c r="N31"/>
  <c r="L31"/>
  <c r="J31"/>
  <c r="K31" s="1"/>
  <c r="H31"/>
  <c r="I31" s="1"/>
  <c r="N30"/>
  <c r="L30"/>
  <c r="J30"/>
  <c r="K30" s="1"/>
  <c r="H30"/>
  <c r="I30" s="1"/>
  <c r="N29"/>
  <c r="L29"/>
  <c r="J29"/>
  <c r="K29" s="1"/>
  <c r="H29"/>
  <c r="F29" s="1"/>
  <c r="N28"/>
  <c r="L28"/>
  <c r="J28"/>
  <c r="H28"/>
  <c r="I28" s="1"/>
  <c r="N27"/>
  <c r="L27"/>
  <c r="J27"/>
  <c r="K27" s="1"/>
  <c r="H27"/>
  <c r="N26"/>
  <c r="L26"/>
  <c r="J26"/>
  <c r="K26" s="1"/>
  <c r="H26"/>
  <c r="F26" s="1"/>
  <c r="N25"/>
  <c r="L25"/>
  <c r="J25"/>
  <c r="H25"/>
  <c r="I25" s="1"/>
  <c r="N22"/>
  <c r="L22"/>
  <c r="J22"/>
  <c r="H22"/>
  <c r="N21"/>
  <c r="L21"/>
  <c r="J21"/>
  <c r="H21"/>
  <c r="N20"/>
  <c r="L20"/>
  <c r="J20"/>
  <c r="H20"/>
  <c r="I20" s="1"/>
  <c r="N19"/>
  <c r="L19"/>
  <c r="J19"/>
  <c r="F19" s="1"/>
  <c r="H19"/>
  <c r="I19" s="1"/>
  <c r="N18"/>
  <c r="L18"/>
  <c r="J18"/>
  <c r="H18"/>
  <c r="N15"/>
  <c r="L15"/>
  <c r="J15"/>
  <c r="K15" s="1"/>
  <c r="H15"/>
  <c r="I15" s="1"/>
  <c r="N14"/>
  <c r="L14"/>
  <c r="J14"/>
  <c r="K14" s="1"/>
  <c r="H14"/>
  <c r="F14" s="1"/>
  <c r="N13"/>
  <c r="L13"/>
  <c r="J13"/>
  <c r="H13"/>
  <c r="I13" s="1"/>
  <c r="N12"/>
  <c r="L12"/>
  <c r="J12"/>
  <c r="J11" s="1"/>
  <c r="K11" s="1"/>
  <c r="H12"/>
  <c r="I12" s="1"/>
  <c r="D53"/>
  <c r="D52"/>
  <c r="D51"/>
  <c r="R51" s="1"/>
  <c r="D50"/>
  <c r="D47"/>
  <c r="D46"/>
  <c r="D45"/>
  <c r="D44"/>
  <c r="D43"/>
  <c r="D42"/>
  <c r="D41"/>
  <c r="D39"/>
  <c r="D37"/>
  <c r="D36"/>
  <c r="D33"/>
  <c r="D32"/>
  <c r="D31"/>
  <c r="D30"/>
  <c r="D29"/>
  <c r="D28"/>
  <c r="D27"/>
  <c r="D26"/>
  <c r="D25"/>
  <c r="D22"/>
  <c r="D21"/>
  <c r="D20"/>
  <c r="D19"/>
  <c r="D18"/>
  <c r="R18" s="1"/>
  <c r="D15"/>
  <c r="D14"/>
  <c r="D13"/>
  <c r="D11" s="1"/>
  <c r="D12"/>
  <c r="N94" i="24"/>
  <c r="P94" i="5" s="1"/>
  <c r="L94" i="24"/>
  <c r="J94"/>
  <c r="H94"/>
  <c r="F94"/>
  <c r="N93"/>
  <c r="P93" i="5" s="1"/>
  <c r="L93" i="24"/>
  <c r="J93"/>
  <c r="K93" s="1"/>
  <c r="H93"/>
  <c r="F93"/>
  <c r="N92"/>
  <c r="P92" i="5" s="1"/>
  <c r="L92" i="24"/>
  <c r="J92"/>
  <c r="H92"/>
  <c r="F92"/>
  <c r="N91"/>
  <c r="P91" i="5" s="1"/>
  <c r="L91" i="24"/>
  <c r="J91"/>
  <c r="H91"/>
  <c r="D91" s="1"/>
  <c r="F91"/>
  <c r="N90"/>
  <c r="P90" i="5" s="1"/>
  <c r="L90" i="24"/>
  <c r="J90"/>
  <c r="H90"/>
  <c r="F90"/>
  <c r="N89"/>
  <c r="P89" i="5" s="1"/>
  <c r="L89" i="24"/>
  <c r="J89"/>
  <c r="H89"/>
  <c r="F89"/>
  <c r="N88"/>
  <c r="P88" i="5" s="1"/>
  <c r="L88" i="24"/>
  <c r="J88"/>
  <c r="H88"/>
  <c r="F88"/>
  <c r="N87"/>
  <c r="P87" i="5" s="1"/>
  <c r="L87" i="24"/>
  <c r="J87"/>
  <c r="H87"/>
  <c r="F87"/>
  <c r="N86"/>
  <c r="P86" i="5" s="1"/>
  <c r="L86" i="24"/>
  <c r="J86"/>
  <c r="H86"/>
  <c r="F86"/>
  <c r="N85"/>
  <c r="P85" i="5" s="1"/>
  <c r="L85" i="24"/>
  <c r="J85"/>
  <c r="H85"/>
  <c r="F85"/>
  <c r="N84"/>
  <c r="P84" i="5" s="1"/>
  <c r="L84" i="24"/>
  <c r="J84"/>
  <c r="H84"/>
  <c r="F84"/>
  <c r="N81"/>
  <c r="P81" i="5" s="1"/>
  <c r="L81" i="24"/>
  <c r="J81"/>
  <c r="H81"/>
  <c r="I81" s="1"/>
  <c r="F81"/>
  <c r="D81" s="1"/>
  <c r="N80"/>
  <c r="P80" i="5" s="1"/>
  <c r="L80" i="24"/>
  <c r="J80"/>
  <c r="H80"/>
  <c r="F80"/>
  <c r="N79"/>
  <c r="P79" i="5" s="1"/>
  <c r="L79" i="24"/>
  <c r="J79"/>
  <c r="H79"/>
  <c r="F79"/>
  <c r="N78"/>
  <c r="P78" i="5" s="1"/>
  <c r="L78" i="24"/>
  <c r="J78"/>
  <c r="H78"/>
  <c r="F78"/>
  <c r="D78" s="1"/>
  <c r="N77"/>
  <c r="P77" i="5" s="1"/>
  <c r="L77" i="24"/>
  <c r="J77"/>
  <c r="H77"/>
  <c r="F77"/>
  <c r="N76"/>
  <c r="P76" i="5" s="1"/>
  <c r="L76" i="24"/>
  <c r="J76"/>
  <c r="H76"/>
  <c r="F76"/>
  <c r="N75"/>
  <c r="P75" i="5" s="1"/>
  <c r="L75" i="24"/>
  <c r="J75"/>
  <c r="H75"/>
  <c r="F75"/>
  <c r="N74"/>
  <c r="P74" i="5" s="1"/>
  <c r="L74" i="24"/>
  <c r="J74"/>
  <c r="H74"/>
  <c r="F74"/>
  <c r="N73"/>
  <c r="P73" i="5" s="1"/>
  <c r="L73" i="24"/>
  <c r="J73"/>
  <c r="H73"/>
  <c r="F73"/>
  <c r="N72"/>
  <c r="P72" i="5" s="1"/>
  <c r="L72" i="24"/>
  <c r="J72"/>
  <c r="H72"/>
  <c r="F72"/>
  <c r="B94"/>
  <c r="B93"/>
  <c r="B93" i="5" s="1"/>
  <c r="B92" i="24"/>
  <c r="B92" i="5" s="1"/>
  <c r="B91" i="24"/>
  <c r="B91" i="5" s="1"/>
  <c r="B90" i="24"/>
  <c r="B89"/>
  <c r="B89" i="5" s="1"/>
  <c r="B88" i="24"/>
  <c r="B87"/>
  <c r="B87" i="5" s="1"/>
  <c r="B86" i="24"/>
  <c r="B85"/>
  <c r="B85" i="5" s="1"/>
  <c r="B84" i="24"/>
  <c r="B84" i="5" s="1"/>
  <c r="B81" i="24"/>
  <c r="B81" i="5" s="1"/>
  <c r="B80" i="24"/>
  <c r="B79"/>
  <c r="B79" i="5" s="1"/>
  <c r="B78" i="24"/>
  <c r="B77"/>
  <c r="B77" i="5" s="1"/>
  <c r="B76" i="24"/>
  <c r="B75"/>
  <c r="B75" i="5" s="1"/>
  <c r="B74" i="24"/>
  <c r="B74" i="5" s="1"/>
  <c r="B73" i="24"/>
  <c r="B73" i="5" s="1"/>
  <c r="B72" i="24"/>
  <c r="N53"/>
  <c r="P53" i="5" s="1"/>
  <c r="L53" i="24"/>
  <c r="M53" s="1"/>
  <c r="J53"/>
  <c r="K53" s="1"/>
  <c r="H53"/>
  <c r="F53"/>
  <c r="N52"/>
  <c r="P52" i="5" s="1"/>
  <c r="L52" i="24"/>
  <c r="J52"/>
  <c r="H52"/>
  <c r="I52" s="1"/>
  <c r="F52"/>
  <c r="D52" s="1"/>
  <c r="N51"/>
  <c r="P51" i="5" s="1"/>
  <c r="L51" i="24"/>
  <c r="J51"/>
  <c r="K51" s="1"/>
  <c r="H51"/>
  <c r="I51" s="1"/>
  <c r="F51"/>
  <c r="N50"/>
  <c r="P50" i="5" s="1"/>
  <c r="L50" i="24"/>
  <c r="M50" s="1"/>
  <c r="J50"/>
  <c r="H50"/>
  <c r="F50"/>
  <c r="N47"/>
  <c r="P47" i="5" s="1"/>
  <c r="L47" i="24"/>
  <c r="M47" s="1"/>
  <c r="J47"/>
  <c r="K47" s="1"/>
  <c r="H47"/>
  <c r="F47"/>
  <c r="N46"/>
  <c r="P46" i="5" s="1"/>
  <c r="L46" i="24"/>
  <c r="J46"/>
  <c r="H46"/>
  <c r="I46" s="1"/>
  <c r="F46"/>
  <c r="G46" s="1"/>
  <c r="N45"/>
  <c r="P45" i="5" s="1"/>
  <c r="L45" i="24"/>
  <c r="J45"/>
  <c r="K45" s="1"/>
  <c r="H45"/>
  <c r="D45" s="1"/>
  <c r="F45"/>
  <c r="N44"/>
  <c r="P44" i="5" s="1"/>
  <c r="L44" i="24"/>
  <c r="M44" s="1"/>
  <c r="J44"/>
  <c r="H44"/>
  <c r="I44" s="1"/>
  <c r="F44"/>
  <c r="N43"/>
  <c r="P43" i="5" s="1"/>
  <c r="L43" i="24"/>
  <c r="J43"/>
  <c r="H43"/>
  <c r="F43"/>
  <c r="N42"/>
  <c r="P42" i="5" s="1"/>
  <c r="L42" i="24"/>
  <c r="J42"/>
  <c r="H42"/>
  <c r="F42"/>
  <c r="G42" s="1"/>
  <c r="N41"/>
  <c r="P41" i="5" s="1"/>
  <c r="L41" i="24"/>
  <c r="J41"/>
  <c r="H41"/>
  <c r="I41" s="1"/>
  <c r="F41"/>
  <c r="N39"/>
  <c r="P39" i="5" s="1"/>
  <c r="L39" i="24"/>
  <c r="M39" s="1"/>
  <c r="J39"/>
  <c r="H39"/>
  <c r="F39"/>
  <c r="N37"/>
  <c r="P37" i="5" s="1"/>
  <c r="L37" i="24"/>
  <c r="M37" s="1"/>
  <c r="J37"/>
  <c r="K37" s="1"/>
  <c r="H37"/>
  <c r="F37"/>
  <c r="N36"/>
  <c r="P36" i="5" s="1"/>
  <c r="L36" i="24"/>
  <c r="J36"/>
  <c r="H36"/>
  <c r="I36" s="1"/>
  <c r="F36"/>
  <c r="N33"/>
  <c r="P33" i="5" s="1"/>
  <c r="L33" i="24"/>
  <c r="J33"/>
  <c r="K33" s="1"/>
  <c r="H33"/>
  <c r="F33"/>
  <c r="N32"/>
  <c r="P32" i="5" s="1"/>
  <c r="L32" i="24"/>
  <c r="M32" s="1"/>
  <c r="J32"/>
  <c r="H32"/>
  <c r="F32"/>
  <c r="N31"/>
  <c r="P31" i="5" s="1"/>
  <c r="L31" i="24"/>
  <c r="J31"/>
  <c r="K31" s="1"/>
  <c r="H31"/>
  <c r="F31"/>
  <c r="G31" s="1"/>
  <c r="N30"/>
  <c r="P30" i="5" s="1"/>
  <c r="L30" i="24"/>
  <c r="J30"/>
  <c r="H30"/>
  <c r="D30" s="1"/>
  <c r="F30"/>
  <c r="N29"/>
  <c r="P29" i="5" s="1"/>
  <c r="L29" i="24"/>
  <c r="J29"/>
  <c r="K29" s="1"/>
  <c r="H29"/>
  <c r="D29" s="1"/>
  <c r="F29"/>
  <c r="N28"/>
  <c r="P28" i="5" s="1"/>
  <c r="L28" i="24"/>
  <c r="M28" s="1"/>
  <c r="J28"/>
  <c r="H28"/>
  <c r="F28"/>
  <c r="N27"/>
  <c r="P27" i="5" s="1"/>
  <c r="L27" i="24"/>
  <c r="M27" s="1"/>
  <c r="J27"/>
  <c r="H27"/>
  <c r="F27"/>
  <c r="G27" s="1"/>
  <c r="N26"/>
  <c r="P26" i="5" s="1"/>
  <c r="L26" i="24"/>
  <c r="J26"/>
  <c r="H26"/>
  <c r="F26"/>
  <c r="G26" s="1"/>
  <c r="N25"/>
  <c r="P25" i="5" s="1"/>
  <c r="L25" i="24"/>
  <c r="J25"/>
  <c r="K25" s="1"/>
  <c r="H25"/>
  <c r="I25" s="1"/>
  <c r="F25"/>
  <c r="N22"/>
  <c r="P22" i="5" s="1"/>
  <c r="L22" i="24"/>
  <c r="M22" s="1"/>
  <c r="J22"/>
  <c r="K22" s="1"/>
  <c r="H22"/>
  <c r="I22" s="1"/>
  <c r="F22"/>
  <c r="N21"/>
  <c r="P21" i="5" s="1"/>
  <c r="L21" i="24"/>
  <c r="J21"/>
  <c r="K21" s="1"/>
  <c r="H21"/>
  <c r="F21"/>
  <c r="N20"/>
  <c r="P20" i="5" s="1"/>
  <c r="L20" i="24"/>
  <c r="J20"/>
  <c r="H20"/>
  <c r="I20" s="1"/>
  <c r="F20"/>
  <c r="G20" s="1"/>
  <c r="N19"/>
  <c r="P19" i="5" s="1"/>
  <c r="L19" i="24"/>
  <c r="J19"/>
  <c r="H19"/>
  <c r="F19"/>
  <c r="N18"/>
  <c r="P18" i="5" s="1"/>
  <c r="L18" i="24"/>
  <c r="M18" s="1"/>
  <c r="J18"/>
  <c r="H18"/>
  <c r="F18"/>
  <c r="N15"/>
  <c r="P15" i="5" s="1"/>
  <c r="L15" i="24"/>
  <c r="J15"/>
  <c r="K15" s="1"/>
  <c r="H15"/>
  <c r="F15"/>
  <c r="G15" s="1"/>
  <c r="N14"/>
  <c r="P14" i="5" s="1"/>
  <c r="L14" i="24"/>
  <c r="J14"/>
  <c r="H14"/>
  <c r="F14"/>
  <c r="F11" s="1"/>
  <c r="G11" s="1"/>
  <c r="N13"/>
  <c r="P13" i="5" s="1"/>
  <c r="L13" i="24"/>
  <c r="J13"/>
  <c r="K13" s="1"/>
  <c r="H13"/>
  <c r="F13"/>
  <c r="N12"/>
  <c r="P12" i="5" s="1"/>
  <c r="L12" i="24"/>
  <c r="M12" s="1"/>
  <c r="J12"/>
  <c r="K12" s="1"/>
  <c r="H12"/>
  <c r="I12" s="1"/>
  <c r="F12"/>
  <c r="B53"/>
  <c r="C53" s="1"/>
  <c r="B52"/>
  <c r="B52" i="5" s="1"/>
  <c r="R52" s="1"/>
  <c r="B51" i="24"/>
  <c r="B51" i="5" s="1"/>
  <c r="B50" i="24"/>
  <c r="B50" i="5" s="1"/>
  <c r="B47" i="24"/>
  <c r="B47" i="5" s="1"/>
  <c r="R47" s="1"/>
  <c r="B46" i="24"/>
  <c r="B46" i="5" s="1"/>
  <c r="B45" i="24"/>
  <c r="B45" i="5" s="1"/>
  <c r="B44" i="24"/>
  <c r="B43"/>
  <c r="B42"/>
  <c r="B40" s="1"/>
  <c r="B40" i="5" s="1"/>
  <c r="B41" i="24"/>
  <c r="B39"/>
  <c r="B37"/>
  <c r="B37" i="5" s="1"/>
  <c r="R37" s="1"/>
  <c r="B36" i="24"/>
  <c r="B36" i="5" s="1"/>
  <c r="B33" i="24"/>
  <c r="B32"/>
  <c r="B32" i="5" s="1"/>
  <c r="B31" i="24"/>
  <c r="B31" i="5" s="1"/>
  <c r="B30" i="24"/>
  <c r="C30" s="1"/>
  <c r="B29"/>
  <c r="B28"/>
  <c r="B28" i="5" s="1"/>
  <c r="B27" i="24"/>
  <c r="B27" i="5" s="1"/>
  <c r="R27" s="1"/>
  <c r="B26" i="24"/>
  <c r="B25"/>
  <c r="B22"/>
  <c r="B21"/>
  <c r="B21" i="5" s="1"/>
  <c r="B20" i="24"/>
  <c r="B20" i="5" s="1"/>
  <c r="R20" s="1"/>
  <c r="B19" i="24"/>
  <c r="B18"/>
  <c r="B15"/>
  <c r="C15" s="1"/>
  <c r="B14"/>
  <c r="B14" i="5" s="1"/>
  <c r="R14" s="1"/>
  <c r="B13" i="24"/>
  <c r="B13" i="5" s="1"/>
  <c r="B12" i="24"/>
  <c r="R43" i="21"/>
  <c r="P43"/>
  <c r="N43"/>
  <c r="K43"/>
  <c r="J43"/>
  <c r="H43"/>
  <c r="G43"/>
  <c r="E43"/>
  <c r="D43"/>
  <c r="B43"/>
  <c r="R42"/>
  <c r="P42"/>
  <c r="N42"/>
  <c r="Q42" s="1"/>
  <c r="M42"/>
  <c r="K42"/>
  <c r="J42"/>
  <c r="H42"/>
  <c r="G42"/>
  <c r="E42"/>
  <c r="D42"/>
  <c r="B42"/>
  <c r="R41"/>
  <c r="P41"/>
  <c r="N41"/>
  <c r="M41"/>
  <c r="K41"/>
  <c r="J41"/>
  <c r="H41"/>
  <c r="G41"/>
  <c r="E41"/>
  <c r="D41"/>
  <c r="B41"/>
  <c r="R40"/>
  <c r="P40"/>
  <c r="N40"/>
  <c r="M40"/>
  <c r="K40"/>
  <c r="J40"/>
  <c r="H40"/>
  <c r="G40"/>
  <c r="E40"/>
  <c r="D40"/>
  <c r="B40"/>
  <c r="R39"/>
  <c r="P39"/>
  <c r="N39"/>
  <c r="Q39" s="1"/>
  <c r="M39"/>
  <c r="K39"/>
  <c r="J39"/>
  <c r="H39"/>
  <c r="G39"/>
  <c r="E39"/>
  <c r="D39"/>
  <c r="B39"/>
  <c r="R36"/>
  <c r="P36"/>
  <c r="N36"/>
  <c r="Q36" s="1"/>
  <c r="M36"/>
  <c r="K36"/>
  <c r="J36"/>
  <c r="H36"/>
  <c r="G36"/>
  <c r="E36"/>
  <c r="D36"/>
  <c r="B36"/>
  <c r="R35"/>
  <c r="P35"/>
  <c r="N35"/>
  <c r="M35"/>
  <c r="K35"/>
  <c r="J35"/>
  <c r="H35"/>
  <c r="G35"/>
  <c r="E35"/>
  <c r="D35"/>
  <c r="B35"/>
  <c r="AD34"/>
  <c r="AB34"/>
  <c r="Z34"/>
  <c r="W34"/>
  <c r="V34"/>
  <c r="T34"/>
  <c r="AD33"/>
  <c r="AB33"/>
  <c r="Z33"/>
  <c r="Y33"/>
  <c r="W33"/>
  <c r="V33"/>
  <c r="T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AC31" s="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AC27" s="1"/>
  <c r="Y27"/>
  <c r="W27"/>
  <c r="V27"/>
  <c r="T27"/>
  <c r="R27"/>
  <c r="P27"/>
  <c r="N27"/>
  <c r="Q27" s="1"/>
  <c r="M27"/>
  <c r="K27"/>
  <c r="J27"/>
  <c r="H27"/>
  <c r="G27"/>
  <c r="E27"/>
  <c r="D27"/>
  <c r="B27"/>
  <c r="C27" s="1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4"/>
  <c r="P24"/>
  <c r="N24"/>
  <c r="M24"/>
  <c r="K24"/>
  <c r="J24"/>
  <c r="H24"/>
  <c r="G24"/>
  <c r="E24"/>
  <c r="D24"/>
  <c r="B24"/>
  <c r="AD23"/>
  <c r="AB23"/>
  <c r="Z23"/>
  <c r="AC23" s="1"/>
  <c r="Y23"/>
  <c r="W23"/>
  <c r="V23"/>
  <c r="T23"/>
  <c r="R21"/>
  <c r="N21"/>
  <c r="K21"/>
  <c r="H21"/>
  <c r="E21"/>
  <c r="B21"/>
  <c r="AD20"/>
  <c r="AB20"/>
  <c r="Z20"/>
  <c r="W20"/>
  <c r="V20"/>
  <c r="T20"/>
  <c r="AC20" s="1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R17"/>
  <c r="N17"/>
  <c r="K17"/>
  <c r="H17"/>
  <c r="E17"/>
  <c r="B17"/>
  <c r="AD16"/>
  <c r="AB16"/>
  <c r="Z16"/>
  <c r="AC16" s="1"/>
  <c r="Y16"/>
  <c r="W16"/>
  <c r="V16"/>
  <c r="T16"/>
  <c r="AD15"/>
  <c r="AB15"/>
  <c r="Z15"/>
  <c r="Y15"/>
  <c r="W15"/>
  <c r="V15"/>
  <c r="T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AC13" s="1"/>
  <c r="Y13"/>
  <c r="W13"/>
  <c r="V13"/>
  <c r="T13"/>
  <c r="R13"/>
  <c r="P13"/>
  <c r="N13"/>
  <c r="M13"/>
  <c r="K13"/>
  <c r="L13" s="1"/>
  <c r="J13"/>
  <c r="H13"/>
  <c r="G13"/>
  <c r="E13"/>
  <c r="D13"/>
  <c r="B13"/>
  <c r="AD12"/>
  <c r="AB12"/>
  <c r="Z12"/>
  <c r="Y12"/>
  <c r="W12"/>
  <c r="V12"/>
  <c r="T12"/>
  <c r="R12"/>
  <c r="P12"/>
  <c r="P10" s="1"/>
  <c r="N12"/>
  <c r="M12"/>
  <c r="K12"/>
  <c r="J12"/>
  <c r="H12"/>
  <c r="G12"/>
  <c r="E12"/>
  <c r="D12"/>
  <c r="D10" s="1"/>
  <c r="B12"/>
  <c r="AD11"/>
  <c r="AB11"/>
  <c r="Z11"/>
  <c r="AC11" s="1"/>
  <c r="Y11"/>
  <c r="W11"/>
  <c r="V11"/>
  <c r="T11"/>
  <c r="R11"/>
  <c r="R10" s="1"/>
  <c r="P11"/>
  <c r="N11"/>
  <c r="M11"/>
  <c r="M10" s="1"/>
  <c r="K11"/>
  <c r="J11"/>
  <c r="H11"/>
  <c r="G11"/>
  <c r="G10" s="1"/>
  <c r="E11"/>
  <c r="E10" s="1"/>
  <c r="D11"/>
  <c r="B11"/>
  <c r="AD10"/>
  <c r="AB10"/>
  <c r="Z10"/>
  <c r="Y10"/>
  <c r="W10"/>
  <c r="V10"/>
  <c r="T10"/>
  <c r="R7"/>
  <c r="AD7" s="1"/>
  <c r="P7"/>
  <c r="AB7" s="1"/>
  <c r="N7"/>
  <c r="O30" s="1"/>
  <c r="M7"/>
  <c r="Y7" s="1"/>
  <c r="K7"/>
  <c r="L27" s="1"/>
  <c r="J7"/>
  <c r="V7" s="1"/>
  <c r="H7"/>
  <c r="I13" s="1"/>
  <c r="G7"/>
  <c r="E7"/>
  <c r="F27" s="1"/>
  <c r="D7"/>
  <c r="B7"/>
  <c r="C40" s="1"/>
  <c r="L44" i="33"/>
  <c r="J44"/>
  <c r="H44"/>
  <c r="I44" s="1"/>
  <c r="F44"/>
  <c r="D44"/>
  <c r="B44"/>
  <c r="L43"/>
  <c r="M43" s="1"/>
  <c r="J43"/>
  <c r="H43"/>
  <c r="F43"/>
  <c r="D43"/>
  <c r="E43" s="1"/>
  <c r="B43"/>
  <c r="L42"/>
  <c r="J42"/>
  <c r="H42"/>
  <c r="I42" s="1"/>
  <c r="F42"/>
  <c r="G42" s="1"/>
  <c r="D42"/>
  <c r="B42"/>
  <c r="L41"/>
  <c r="M41" s="1"/>
  <c r="J41"/>
  <c r="H41"/>
  <c r="F41"/>
  <c r="D41"/>
  <c r="E41" s="1"/>
  <c r="B41"/>
  <c r="L40"/>
  <c r="J40"/>
  <c r="H40"/>
  <c r="F40"/>
  <c r="D40"/>
  <c r="B40"/>
  <c r="L39"/>
  <c r="J39"/>
  <c r="H39"/>
  <c r="F39"/>
  <c r="D39"/>
  <c r="E39" s="1"/>
  <c r="B39"/>
  <c r="L38"/>
  <c r="J38"/>
  <c r="H38"/>
  <c r="I38" s="1"/>
  <c r="F38"/>
  <c r="G38" s="1"/>
  <c r="D38"/>
  <c r="B38"/>
  <c r="L37"/>
  <c r="M37" s="1"/>
  <c r="J37"/>
  <c r="H37"/>
  <c r="F37"/>
  <c r="D37"/>
  <c r="E37" s="1"/>
  <c r="B37"/>
  <c r="L36"/>
  <c r="J36"/>
  <c r="H36"/>
  <c r="I36" s="1"/>
  <c r="F36"/>
  <c r="D36"/>
  <c r="B36"/>
  <c r="L35"/>
  <c r="M35" s="1"/>
  <c r="J35"/>
  <c r="H35"/>
  <c r="F35"/>
  <c r="D35"/>
  <c r="B35"/>
  <c r="L34"/>
  <c r="J34"/>
  <c r="H34"/>
  <c r="I34" s="1"/>
  <c r="F34"/>
  <c r="D34"/>
  <c r="B34"/>
  <c r="L33"/>
  <c r="M33" s="1"/>
  <c r="J33"/>
  <c r="H33"/>
  <c r="F33"/>
  <c r="D33"/>
  <c r="E33" s="1"/>
  <c r="B33"/>
  <c r="N33" s="1"/>
  <c r="L32"/>
  <c r="J32"/>
  <c r="H32"/>
  <c r="F32"/>
  <c r="D32"/>
  <c r="B32"/>
  <c r="L29"/>
  <c r="M29" s="1"/>
  <c r="J29"/>
  <c r="H29"/>
  <c r="F29"/>
  <c r="D29"/>
  <c r="E29" s="1"/>
  <c r="B29"/>
  <c r="L28"/>
  <c r="J28"/>
  <c r="H28"/>
  <c r="I28" s="1"/>
  <c r="F28"/>
  <c r="D28"/>
  <c r="B28"/>
  <c r="L27"/>
  <c r="M27" s="1"/>
  <c r="J27"/>
  <c r="H27"/>
  <c r="F27"/>
  <c r="D27"/>
  <c r="B27"/>
  <c r="L26"/>
  <c r="J26"/>
  <c r="H26"/>
  <c r="I26" s="1"/>
  <c r="F26"/>
  <c r="D26"/>
  <c r="B26"/>
  <c r="L25"/>
  <c r="M25" s="1"/>
  <c r="J25"/>
  <c r="H25"/>
  <c r="F25"/>
  <c r="D25"/>
  <c r="E25" s="1"/>
  <c r="B25"/>
  <c r="L22"/>
  <c r="J22"/>
  <c r="H22"/>
  <c r="F22"/>
  <c r="D22"/>
  <c r="B22"/>
  <c r="L21"/>
  <c r="M21" s="1"/>
  <c r="J21"/>
  <c r="H21"/>
  <c r="F21"/>
  <c r="D21"/>
  <c r="B21"/>
  <c r="L20"/>
  <c r="J20"/>
  <c r="H20"/>
  <c r="I20" s="1"/>
  <c r="F20"/>
  <c r="D20"/>
  <c r="B20"/>
  <c r="L19"/>
  <c r="M19" s="1"/>
  <c r="J19"/>
  <c r="H19"/>
  <c r="F19"/>
  <c r="D19"/>
  <c r="E19" s="1"/>
  <c r="B19"/>
  <c r="L18"/>
  <c r="J18"/>
  <c r="H18"/>
  <c r="I18" s="1"/>
  <c r="F18"/>
  <c r="D18"/>
  <c r="B18"/>
  <c r="L17"/>
  <c r="J17"/>
  <c r="O17" s="1"/>
  <c r="H17"/>
  <c r="F17"/>
  <c r="D17"/>
  <c r="E17" s="1"/>
  <c r="B17"/>
  <c r="L14"/>
  <c r="J14"/>
  <c r="H14"/>
  <c r="I14" s="1"/>
  <c r="F14"/>
  <c r="G14" s="1"/>
  <c r="D14"/>
  <c r="B14"/>
  <c r="L13"/>
  <c r="M13" s="1"/>
  <c r="J13"/>
  <c r="O13" s="1"/>
  <c r="H13"/>
  <c r="F13"/>
  <c r="D13"/>
  <c r="E13" s="1"/>
  <c r="B13"/>
  <c r="L12"/>
  <c r="J12"/>
  <c r="H12"/>
  <c r="I12" s="1"/>
  <c r="F12"/>
  <c r="F10" s="1"/>
  <c r="G10" s="1"/>
  <c r="D12"/>
  <c r="B12"/>
  <c r="L11"/>
  <c r="L10" s="1"/>
  <c r="M10" s="1"/>
  <c r="J11"/>
  <c r="H11"/>
  <c r="F11"/>
  <c r="D11"/>
  <c r="D10" s="1"/>
  <c r="B11"/>
  <c r="B10" s="1"/>
  <c r="L7"/>
  <c r="J7"/>
  <c r="H7"/>
  <c r="I27" s="1"/>
  <c r="F7"/>
  <c r="G40" s="1"/>
  <c r="D7"/>
  <c r="B7"/>
  <c r="C32" s="1"/>
  <c r="E39" i="16"/>
  <c r="G10"/>
  <c r="I65"/>
  <c r="H65"/>
  <c r="G65"/>
  <c r="F65"/>
  <c r="E65"/>
  <c r="D65"/>
  <c r="B65"/>
  <c r="E67" i="15"/>
  <c r="D67"/>
  <c r="F82" i="5"/>
  <c r="F23"/>
  <c r="F16"/>
  <c r="B16"/>
  <c r="L40"/>
  <c r="M40" s="1"/>
  <c r="I53"/>
  <c r="D82" i="24"/>
  <c r="D48"/>
  <c r="D38"/>
  <c r="D34"/>
  <c r="D23"/>
  <c r="D16"/>
  <c r="D9"/>
  <c r="D85"/>
  <c r="B86" i="5"/>
  <c r="B88"/>
  <c r="B90"/>
  <c r="B94"/>
  <c r="B72"/>
  <c r="B76"/>
  <c r="B78"/>
  <c r="B80"/>
  <c r="B26"/>
  <c r="B30"/>
  <c r="A54" i="16"/>
  <c r="A55"/>
  <c r="A92"/>
  <c r="A93"/>
  <c r="A55" i="15"/>
  <c r="A56"/>
  <c r="A96"/>
  <c r="A97"/>
  <c r="A55" i="5"/>
  <c r="A56"/>
  <c r="A96"/>
  <c r="A97"/>
  <c r="A55" i="24"/>
  <c r="A56"/>
  <c r="A96"/>
  <c r="S37" i="21"/>
  <c r="B12" i="5"/>
  <c r="R12" s="1"/>
  <c r="B22"/>
  <c r="R22" s="1"/>
  <c r="B18"/>
  <c r="B33"/>
  <c r="B25"/>
  <c r="B44"/>
  <c r="B42"/>
  <c r="R42" s="1"/>
  <c r="B39"/>
  <c r="M15" i="24"/>
  <c r="M29"/>
  <c r="M31"/>
  <c r="M46"/>
  <c r="M51"/>
  <c r="D88"/>
  <c r="H40" i="5"/>
  <c r="I40" s="1"/>
  <c r="F36"/>
  <c r="I52"/>
  <c r="H69"/>
  <c r="C32" i="24"/>
  <c r="C36"/>
  <c r="M21"/>
  <c r="M26"/>
  <c r="M43"/>
  <c r="M45"/>
  <c r="Q13" i="21"/>
  <c r="D12" i="24"/>
  <c r="L24" i="21"/>
  <c r="Q7"/>
  <c r="AC7" s="1"/>
  <c r="Q19"/>
  <c r="Q28"/>
  <c r="Q40"/>
  <c r="O29"/>
  <c r="E12" i="33"/>
  <c r="E14"/>
  <c r="E21"/>
  <c r="E26"/>
  <c r="E28"/>
  <c r="E35"/>
  <c r="P41"/>
  <c r="E18"/>
  <c r="E20"/>
  <c r="E22"/>
  <c r="E27"/>
  <c r="E32"/>
  <c r="E34"/>
  <c r="N34"/>
  <c r="E36"/>
  <c r="E38"/>
  <c r="E40"/>
  <c r="E42"/>
  <c r="P42"/>
  <c r="E44"/>
  <c r="I11"/>
  <c r="I22"/>
  <c r="I32"/>
  <c r="I40"/>
  <c r="K36"/>
  <c r="M11"/>
  <c r="M18"/>
  <c r="M20"/>
  <c r="M22"/>
  <c r="M32"/>
  <c r="M34"/>
  <c r="M36"/>
  <c r="M38"/>
  <c r="M40"/>
  <c r="M42"/>
  <c r="M44"/>
  <c r="O37"/>
  <c r="I19"/>
  <c r="I33"/>
  <c r="I41"/>
  <c r="M12"/>
  <c r="M14"/>
  <c r="M17"/>
  <c r="M26"/>
  <c r="M28"/>
  <c r="M39"/>
  <c r="C36"/>
  <c r="C13" i="24"/>
  <c r="M8"/>
  <c r="M69" s="1"/>
  <c r="C52"/>
  <c r="C26"/>
  <c r="C39"/>
  <c r="C42"/>
  <c r="C27"/>
  <c r="C18"/>
  <c r="C12"/>
  <c r="C14"/>
  <c r="I77" i="5"/>
  <c r="G36" i="24"/>
  <c r="G47"/>
  <c r="G45"/>
  <c r="I15"/>
  <c r="I29"/>
  <c r="I33"/>
  <c r="I39"/>
  <c r="I19"/>
  <c r="I37"/>
  <c r="I8"/>
  <c r="I69" s="1"/>
  <c r="I13"/>
  <c r="I18"/>
  <c r="I27"/>
  <c r="I31"/>
  <c r="I53"/>
  <c r="I14"/>
  <c r="I21"/>
  <c r="I28"/>
  <c r="I43"/>
  <c r="I47"/>
  <c r="H69"/>
  <c r="C28" i="21"/>
  <c r="D75" i="24"/>
  <c r="F72" i="5"/>
  <c r="F90"/>
  <c r="C44" i="15"/>
  <c r="C14" i="21"/>
  <c r="C41"/>
  <c r="I21" i="5"/>
  <c r="I26"/>
  <c r="I32"/>
  <c r="I37"/>
  <c r="I47"/>
  <c r="M14"/>
  <c r="I22"/>
  <c r="I45"/>
  <c r="C18" i="15"/>
  <c r="O29" i="24"/>
  <c r="O14"/>
  <c r="O50"/>
  <c r="O27"/>
  <c r="O12"/>
  <c r="O47"/>
  <c r="M46" i="5"/>
  <c r="M42"/>
  <c r="M31"/>
  <c r="M15"/>
  <c r="L69"/>
  <c r="M84" s="1"/>
  <c r="M21"/>
  <c r="M32"/>
  <c r="M47"/>
  <c r="K18" i="24"/>
  <c r="K27"/>
  <c r="K36"/>
  <c r="K42"/>
  <c r="K46"/>
  <c r="K14"/>
  <c r="K28"/>
  <c r="K32"/>
  <c r="K43"/>
  <c r="K52"/>
  <c r="J69"/>
  <c r="K87" s="1"/>
  <c r="K8"/>
  <c r="K69" s="1"/>
  <c r="K20"/>
  <c r="K39"/>
  <c r="K44"/>
  <c r="K19"/>
  <c r="K26"/>
  <c r="K30"/>
  <c r="K50"/>
  <c r="K39" i="5"/>
  <c r="J69"/>
  <c r="K94" s="1"/>
  <c r="K37"/>
  <c r="G25" i="24"/>
  <c r="I18" i="5"/>
  <c r="I27"/>
  <c r="I33"/>
  <c r="I36"/>
  <c r="AC10" i="21"/>
  <c r="AC12"/>
  <c r="AC14"/>
  <c r="AC15"/>
  <c r="AC17"/>
  <c r="AC18"/>
  <c r="AC19"/>
  <c r="AC24"/>
  <c r="AC25"/>
  <c r="AC26"/>
  <c r="AC28"/>
  <c r="AC29"/>
  <c r="AC30"/>
  <c r="AC32"/>
  <c r="AC34"/>
  <c r="G21" i="24"/>
  <c r="C11" i="21"/>
  <c r="J10"/>
  <c r="H11" i="5"/>
  <c r="I11" s="1"/>
  <c r="L11"/>
  <c r="N11"/>
  <c r="I76" i="24"/>
  <c r="I79"/>
  <c r="I74"/>
  <c r="I84"/>
  <c r="M81" i="5"/>
  <c r="K76" i="24"/>
  <c r="C11" i="33"/>
  <c r="C41"/>
  <c r="O12"/>
  <c r="G35"/>
  <c r="G21"/>
  <c r="G37" i="24"/>
  <c r="O20" i="5"/>
  <c r="C20" i="33"/>
  <c r="K29"/>
  <c r="K34"/>
  <c r="K20"/>
  <c r="G29"/>
  <c r="O32"/>
  <c r="G20"/>
  <c r="C22"/>
  <c r="P43"/>
  <c r="C12"/>
  <c r="G92" i="24" l="1"/>
  <c r="G91"/>
  <c r="R13" i="5"/>
  <c r="G78" i="24"/>
  <c r="G81"/>
  <c r="G43" i="33"/>
  <c r="G19" i="24"/>
  <c r="M77" i="5"/>
  <c r="N11" i="24"/>
  <c r="P11" i="5" s="1"/>
  <c r="G8" i="24"/>
  <c r="G69" s="1"/>
  <c r="G44"/>
  <c r="M43" i="5"/>
  <c r="M30"/>
  <c r="M19"/>
  <c r="M52"/>
  <c r="M25"/>
  <c r="M33"/>
  <c r="M51"/>
  <c r="M44"/>
  <c r="O37" i="24"/>
  <c r="O46"/>
  <c r="O22"/>
  <c r="O32"/>
  <c r="O51"/>
  <c r="O20"/>
  <c r="M36" i="5"/>
  <c r="M20"/>
  <c r="I14"/>
  <c r="F86"/>
  <c r="D46" i="24"/>
  <c r="I80"/>
  <c r="I45"/>
  <c r="G12"/>
  <c r="G14"/>
  <c r="G18"/>
  <c r="C22"/>
  <c r="C46"/>
  <c r="C51"/>
  <c r="I39" i="33"/>
  <c r="I17"/>
  <c r="M7"/>
  <c r="I29"/>
  <c r="H10"/>
  <c r="I10" s="1"/>
  <c r="L69" i="24"/>
  <c r="I17" i="21"/>
  <c r="H40" i="24"/>
  <c r="I40" s="1"/>
  <c r="M41"/>
  <c r="M19"/>
  <c r="I87" i="5"/>
  <c r="M36" i="24"/>
  <c r="M13"/>
  <c r="F42" i="5"/>
  <c r="K33" i="33"/>
  <c r="B10" i="21"/>
  <c r="K75" i="24"/>
  <c r="K80" i="5"/>
  <c r="M93"/>
  <c r="K47"/>
  <c r="K19"/>
  <c r="M26"/>
  <c r="M13"/>
  <c r="M12"/>
  <c r="M29"/>
  <c r="M41"/>
  <c r="O52" i="24"/>
  <c r="O26"/>
  <c r="O36"/>
  <c r="O8"/>
  <c r="O69" s="1"/>
  <c r="O21"/>
  <c r="O39"/>
  <c r="M45" i="5"/>
  <c r="M22"/>
  <c r="M18"/>
  <c r="L11" i="24"/>
  <c r="M11" s="1"/>
  <c r="F76" i="5"/>
  <c r="D25" i="24"/>
  <c r="I30"/>
  <c r="G30"/>
  <c r="G32"/>
  <c r="G52"/>
  <c r="I43" i="33"/>
  <c r="I35"/>
  <c r="I21"/>
  <c r="I25"/>
  <c r="I13"/>
  <c r="R25" i="5"/>
  <c r="F69" i="24"/>
  <c r="K74"/>
  <c r="M11" i="5"/>
  <c r="I29"/>
  <c r="M37"/>
  <c r="M28"/>
  <c r="M50"/>
  <c r="M27"/>
  <c r="M39"/>
  <c r="N69" i="24"/>
  <c r="O30"/>
  <c r="O42"/>
  <c r="O18"/>
  <c r="O28"/>
  <c r="O44"/>
  <c r="C21" i="21"/>
  <c r="G28" i="24"/>
  <c r="G22"/>
  <c r="C20"/>
  <c r="C44"/>
  <c r="I37" i="33"/>
  <c r="E11"/>
  <c r="C50" i="24"/>
  <c r="M33"/>
  <c r="B69"/>
  <c r="D31"/>
  <c r="C25"/>
  <c r="C29"/>
  <c r="C33"/>
  <c r="G13"/>
  <c r="M14"/>
  <c r="M20"/>
  <c r="G29"/>
  <c r="M30"/>
  <c r="G33"/>
  <c r="M52"/>
  <c r="O19" i="21"/>
  <c r="P37" i="33"/>
  <c r="N38"/>
  <c r="C7" i="16"/>
  <c r="C65" s="1"/>
  <c r="C12"/>
  <c r="C14"/>
  <c r="C18"/>
  <c r="C26"/>
  <c r="C28"/>
  <c r="C30"/>
  <c r="C32"/>
  <c r="C36"/>
  <c r="C41"/>
  <c r="C43"/>
  <c r="C51"/>
  <c r="C76"/>
  <c r="C90"/>
  <c r="C11"/>
  <c r="C13"/>
  <c r="C19"/>
  <c r="C27"/>
  <c r="C29"/>
  <c r="C31"/>
  <c r="C35"/>
  <c r="C40"/>
  <c r="C89"/>
  <c r="K14" i="33"/>
  <c r="F13" i="21"/>
  <c r="O14"/>
  <c r="F39"/>
  <c r="M72" i="24"/>
  <c r="M79"/>
  <c r="C39" i="33"/>
  <c r="O41" i="21"/>
  <c r="L32"/>
  <c r="I35"/>
  <c r="F28"/>
  <c r="L39"/>
  <c r="I27"/>
  <c r="O11" i="33"/>
  <c r="N12"/>
  <c r="P14"/>
  <c r="O14"/>
  <c r="N17"/>
  <c r="P17"/>
  <c r="N18"/>
  <c r="O19"/>
  <c r="N20"/>
  <c r="P20"/>
  <c r="O20"/>
  <c r="N21"/>
  <c r="N22"/>
  <c r="O25"/>
  <c r="N26"/>
  <c r="P28"/>
  <c r="P29"/>
  <c r="O29"/>
  <c r="N32"/>
  <c r="P32"/>
  <c r="O33"/>
  <c r="P34"/>
  <c r="O34"/>
  <c r="N35"/>
  <c r="N36"/>
  <c r="P38"/>
  <c r="O38"/>
  <c r="N39"/>
  <c r="N40"/>
  <c r="O41"/>
  <c r="O42"/>
  <c r="N44"/>
  <c r="D14" i="24"/>
  <c r="D19"/>
  <c r="D20"/>
  <c r="D21"/>
  <c r="D26"/>
  <c r="D27"/>
  <c r="D28"/>
  <c r="D32"/>
  <c r="D36"/>
  <c r="D37"/>
  <c r="F40"/>
  <c r="G40" s="1"/>
  <c r="J40"/>
  <c r="K40" s="1"/>
  <c r="D42"/>
  <c r="L40"/>
  <c r="M40" s="1"/>
  <c r="D43"/>
  <c r="D47"/>
  <c r="D50"/>
  <c r="D51"/>
  <c r="D53"/>
  <c r="D72"/>
  <c r="D73"/>
  <c r="D74"/>
  <c r="D76"/>
  <c r="D77"/>
  <c r="D79"/>
  <c r="D80"/>
  <c r="D84"/>
  <c r="D86"/>
  <c r="D89"/>
  <c r="D90"/>
  <c r="D92"/>
  <c r="D93"/>
  <c r="D94"/>
  <c r="D40" i="5"/>
  <c r="E40" s="1"/>
  <c r="F12"/>
  <c r="F13"/>
  <c r="F15"/>
  <c r="F18"/>
  <c r="F20"/>
  <c r="F21"/>
  <c r="F22"/>
  <c r="F25"/>
  <c r="F27"/>
  <c r="F28"/>
  <c r="F30"/>
  <c r="G30" s="1"/>
  <c r="F31"/>
  <c r="F32"/>
  <c r="F33"/>
  <c r="F37"/>
  <c r="G37" s="1"/>
  <c r="F43"/>
  <c r="F44"/>
  <c r="F45"/>
  <c r="F51"/>
  <c r="F52"/>
  <c r="F53"/>
  <c r="F73"/>
  <c r="F77"/>
  <c r="F81"/>
  <c r="F92"/>
  <c r="C8" i="15"/>
  <c r="C67" s="1"/>
  <c r="C12"/>
  <c r="F11"/>
  <c r="E11"/>
  <c r="C15"/>
  <c r="C19"/>
  <c r="C22"/>
  <c r="C28"/>
  <c r="C31"/>
  <c r="C33"/>
  <c r="C37"/>
  <c r="C41"/>
  <c r="B40"/>
  <c r="C42"/>
  <c r="C52"/>
  <c r="C78"/>
  <c r="C80"/>
  <c r="C93"/>
  <c r="F10" i="16"/>
  <c r="F10" i="21"/>
  <c r="K78" i="24"/>
  <c r="K84"/>
  <c r="K85"/>
  <c r="K81"/>
  <c r="C18" i="21"/>
  <c r="N10" i="33"/>
  <c r="K18"/>
  <c r="G36"/>
  <c r="B39" i="16"/>
  <c r="I39"/>
  <c r="J10" i="33"/>
  <c r="K10" s="1"/>
  <c r="K7"/>
  <c r="I7"/>
  <c r="G12"/>
  <c r="K12"/>
  <c r="C14"/>
  <c r="G18"/>
  <c r="G19"/>
  <c r="G22"/>
  <c r="G25"/>
  <c r="G26"/>
  <c r="K26"/>
  <c r="G27"/>
  <c r="K27"/>
  <c r="G33"/>
  <c r="C34"/>
  <c r="C37"/>
  <c r="G37"/>
  <c r="C38"/>
  <c r="G39"/>
  <c r="C42"/>
  <c r="K44"/>
  <c r="C10" i="21"/>
  <c r="C12"/>
  <c r="I12"/>
  <c r="C13"/>
  <c r="O13"/>
  <c r="F14"/>
  <c r="F7" s="1"/>
  <c r="Q14"/>
  <c r="L19"/>
  <c r="C20"/>
  <c r="F20"/>
  <c r="I20"/>
  <c r="L20"/>
  <c r="I21"/>
  <c r="F24"/>
  <c r="C25"/>
  <c r="C26"/>
  <c r="L28"/>
  <c r="C30"/>
  <c r="I30"/>
  <c r="F31"/>
  <c r="I31"/>
  <c r="L31"/>
  <c r="F32"/>
  <c r="AC33"/>
  <c r="C35"/>
  <c r="F43"/>
  <c r="I43"/>
  <c r="L43"/>
  <c r="I75" i="24"/>
  <c r="M77"/>
  <c r="K86"/>
  <c r="M87"/>
  <c r="I91"/>
  <c r="K92"/>
  <c r="I72" i="5"/>
  <c r="I74"/>
  <c r="M74"/>
  <c r="I75"/>
  <c r="M76"/>
  <c r="I78"/>
  <c r="M78"/>
  <c r="I79"/>
  <c r="I80"/>
  <c r="I84"/>
  <c r="I85"/>
  <c r="M87"/>
  <c r="I88"/>
  <c r="I89"/>
  <c r="I90"/>
  <c r="I91"/>
  <c r="I93"/>
  <c r="I94"/>
  <c r="G50" i="24"/>
  <c r="K91" i="5"/>
  <c r="K90"/>
  <c r="I73" i="24"/>
  <c r="I90"/>
  <c r="I87"/>
  <c r="I92"/>
  <c r="I85"/>
  <c r="M84"/>
  <c r="M88"/>
  <c r="M85"/>
  <c r="I73" i="5"/>
  <c r="I81"/>
  <c r="I92"/>
  <c r="C40" i="33"/>
  <c r="C21"/>
  <c r="G41"/>
  <c r="K37"/>
  <c r="G44"/>
  <c r="P33"/>
  <c r="G32"/>
  <c r="P25"/>
  <c r="E7"/>
  <c r="L14" i="21"/>
  <c r="I26"/>
  <c r="F40"/>
  <c r="F19"/>
  <c r="I39"/>
  <c r="C39"/>
  <c r="C32"/>
  <c r="G28" i="33"/>
  <c r="P7"/>
  <c r="K38"/>
  <c r="O7"/>
  <c r="P13"/>
  <c r="G13"/>
  <c r="N25"/>
  <c r="C25"/>
  <c r="N29"/>
  <c r="C29"/>
  <c r="N43"/>
  <c r="C43"/>
  <c r="F36" i="21"/>
  <c r="F42"/>
  <c r="T7"/>
  <c r="I36"/>
  <c r="I40"/>
  <c r="L36"/>
  <c r="L42"/>
  <c r="O36"/>
  <c r="Z7"/>
  <c r="O42"/>
  <c r="N10"/>
  <c r="O10" s="1"/>
  <c r="O7" s="1"/>
  <c r="AA7" s="1"/>
  <c r="Q11"/>
  <c r="O11"/>
  <c r="Q12"/>
  <c r="O12"/>
  <c r="Q17"/>
  <c r="O17"/>
  <c r="Q21"/>
  <c r="O21"/>
  <c r="B19" i="5"/>
  <c r="C19" i="24"/>
  <c r="B41" i="5"/>
  <c r="R41" s="1"/>
  <c r="S41" s="1"/>
  <c r="C41" i="24"/>
  <c r="B43" i="5"/>
  <c r="C43" i="24"/>
  <c r="J40" i="5"/>
  <c r="K40" s="1"/>
  <c r="F41"/>
  <c r="I39"/>
  <c r="I44"/>
  <c r="I50"/>
  <c r="S36" i="21"/>
  <c r="A45"/>
  <c r="G11" i="33"/>
  <c r="C13"/>
  <c r="K13"/>
  <c r="K17"/>
  <c r="C19"/>
  <c r="K21"/>
  <c r="K22"/>
  <c r="C27"/>
  <c r="C28"/>
  <c r="K28"/>
  <c r="K32"/>
  <c r="C33"/>
  <c r="K35"/>
  <c r="K39"/>
  <c r="K40"/>
  <c r="K43"/>
  <c r="F11" i="21"/>
  <c r="I11"/>
  <c r="L11"/>
  <c r="F12"/>
  <c r="L12"/>
  <c r="I14"/>
  <c r="U15"/>
  <c r="F17"/>
  <c r="L17"/>
  <c r="F18"/>
  <c r="I18"/>
  <c r="L18"/>
  <c r="O18"/>
  <c r="C19"/>
  <c r="I19"/>
  <c r="Q20"/>
  <c r="F21"/>
  <c r="L21"/>
  <c r="C24"/>
  <c r="I24"/>
  <c r="O24"/>
  <c r="F25"/>
  <c r="I25"/>
  <c r="L25"/>
  <c r="Q25"/>
  <c r="F26"/>
  <c r="L26"/>
  <c r="Q26"/>
  <c r="O27"/>
  <c r="I28"/>
  <c r="O28"/>
  <c r="C29"/>
  <c r="F29"/>
  <c r="I29"/>
  <c r="L29"/>
  <c r="Q29"/>
  <c r="F30"/>
  <c r="L30"/>
  <c r="Q30"/>
  <c r="O31"/>
  <c r="I32"/>
  <c r="O32"/>
  <c r="F35"/>
  <c r="L35"/>
  <c r="Q35"/>
  <c r="O39"/>
  <c r="F41"/>
  <c r="I41"/>
  <c r="L41"/>
  <c r="Q41"/>
  <c r="C43"/>
  <c r="O43"/>
  <c r="D40" i="24"/>
  <c r="N19" i="33"/>
  <c r="O21"/>
  <c r="P11"/>
  <c r="C44"/>
  <c r="O40"/>
  <c r="O26"/>
  <c r="K11"/>
  <c r="P18"/>
  <c r="K25"/>
  <c r="O11" i="24"/>
  <c r="N7" i="33"/>
  <c r="K41"/>
  <c r="G34"/>
  <c r="C26"/>
  <c r="C17"/>
  <c r="G94" i="24"/>
  <c r="G86"/>
  <c r="O90"/>
  <c r="K78" i="5"/>
  <c r="K88"/>
  <c r="K73"/>
  <c r="I89" i="24"/>
  <c r="I77"/>
  <c r="I86"/>
  <c r="I94"/>
  <c r="I78"/>
  <c r="I88"/>
  <c r="I72"/>
  <c r="I93"/>
  <c r="J11"/>
  <c r="K11" s="1"/>
  <c r="B11"/>
  <c r="B11" i="5" s="1"/>
  <c r="K10" i="21"/>
  <c r="L10" s="1"/>
  <c r="L7" s="1"/>
  <c r="X7" s="1"/>
  <c r="H10"/>
  <c r="I10" s="1"/>
  <c r="K43" i="5"/>
  <c r="K32"/>
  <c r="K28"/>
  <c r="K21"/>
  <c r="K13"/>
  <c r="K12"/>
  <c r="K25"/>
  <c r="K33"/>
  <c r="K53"/>
  <c r="K41" i="24"/>
  <c r="K45" i="5"/>
  <c r="K22"/>
  <c r="K20"/>
  <c r="K18"/>
  <c r="M89"/>
  <c r="O43" i="24"/>
  <c r="O19"/>
  <c r="O53"/>
  <c r="O31"/>
  <c r="O13"/>
  <c r="O41"/>
  <c r="O45"/>
  <c r="O33"/>
  <c r="O25"/>
  <c r="O15"/>
  <c r="C13" i="15"/>
  <c r="F93" i="5"/>
  <c r="F89"/>
  <c r="C36" i="21"/>
  <c r="F88" i="5"/>
  <c r="F84"/>
  <c r="F78"/>
  <c r="F74"/>
  <c r="H11" i="24"/>
  <c r="I11" s="1"/>
  <c r="D44"/>
  <c r="I32"/>
  <c r="I42"/>
  <c r="I50"/>
  <c r="I26"/>
  <c r="G51"/>
  <c r="G41"/>
  <c r="G53"/>
  <c r="G43"/>
  <c r="C31"/>
  <c r="C37"/>
  <c r="C47"/>
  <c r="C40"/>
  <c r="O28" i="33"/>
  <c r="N27"/>
  <c r="P19"/>
  <c r="O40" i="21"/>
  <c r="O26"/>
  <c r="Q18"/>
  <c r="O35"/>
  <c r="O25"/>
  <c r="Q32"/>
  <c r="Q24"/>
  <c r="L40"/>
  <c r="I42"/>
  <c r="D41" i="24"/>
  <c r="N40"/>
  <c r="Q43" i="21"/>
  <c r="Q31"/>
  <c r="O20"/>
  <c r="M42" i="24"/>
  <c r="B53" i="5"/>
  <c r="R53" s="1"/>
  <c r="B29"/>
  <c r="R29" s="1"/>
  <c r="B15"/>
  <c r="R15" s="1"/>
  <c r="C42" i="21"/>
  <c r="W7"/>
  <c r="X15" s="1"/>
  <c r="D15" i="24"/>
  <c r="K79" i="5"/>
  <c r="K72"/>
  <c r="K89"/>
  <c r="K81"/>
  <c r="P12" i="33"/>
  <c r="P22"/>
  <c r="O22"/>
  <c r="P26"/>
  <c r="O35"/>
  <c r="P27"/>
  <c r="O27"/>
  <c r="N28"/>
  <c r="P36"/>
  <c r="N37"/>
  <c r="P39"/>
  <c r="N41"/>
  <c r="O44"/>
  <c r="P44"/>
  <c r="C11" i="24"/>
  <c r="R73" i="5"/>
  <c r="R72"/>
  <c r="S72" s="1"/>
  <c r="R76"/>
  <c r="R80"/>
  <c r="F46"/>
  <c r="F75"/>
  <c r="F79"/>
  <c r="F87"/>
  <c r="R75"/>
  <c r="R77"/>
  <c r="R79"/>
  <c r="R81"/>
  <c r="C13"/>
  <c r="C21"/>
  <c r="C26"/>
  <c r="C43"/>
  <c r="M8"/>
  <c r="M69" s="1"/>
  <c r="C14"/>
  <c r="C22"/>
  <c r="C18"/>
  <c r="C31"/>
  <c r="C27"/>
  <c r="C37"/>
  <c r="C44"/>
  <c r="C39"/>
  <c r="C51"/>
  <c r="C52"/>
  <c r="C36"/>
  <c r="K8"/>
  <c r="K69" s="1"/>
  <c r="C11"/>
  <c r="R8"/>
  <c r="B69"/>
  <c r="C94" s="1"/>
  <c r="C30"/>
  <c r="C47"/>
  <c r="I8"/>
  <c r="I69" s="1"/>
  <c r="C40"/>
  <c r="C12"/>
  <c r="C20"/>
  <c r="C33"/>
  <c r="C25"/>
  <c r="C46"/>
  <c r="C42"/>
  <c r="C53"/>
  <c r="R74"/>
  <c r="R78"/>
  <c r="R94"/>
  <c r="S94" s="1"/>
  <c r="Q47"/>
  <c r="Q32"/>
  <c r="Q26"/>
  <c r="Q22"/>
  <c r="Q8"/>
  <c r="Q69" s="1"/>
  <c r="Q19"/>
  <c r="Q50"/>
  <c r="Q42"/>
  <c r="Q31"/>
  <c r="Q30"/>
  <c r="P69"/>
  <c r="Q73" s="1"/>
  <c r="Q45"/>
  <c r="Q14"/>
  <c r="Q52"/>
  <c r="Q13"/>
  <c r="Q15"/>
  <c r="Q18"/>
  <c r="Q20"/>
  <c r="Q51"/>
  <c r="Q53"/>
  <c r="Q39"/>
  <c r="Q37"/>
  <c r="Q25"/>
  <c r="Q12"/>
  <c r="Q27"/>
  <c r="Q41"/>
  <c r="Q44"/>
  <c r="Q43"/>
  <c r="Q29"/>
  <c r="Q21"/>
  <c r="Q90"/>
  <c r="S51"/>
  <c r="S18"/>
  <c r="S13"/>
  <c r="R92"/>
  <c r="S92" s="1"/>
  <c r="R90"/>
  <c r="S90" s="1"/>
  <c r="R88"/>
  <c r="S88" s="1"/>
  <c r="R86"/>
  <c r="S86" s="1"/>
  <c r="R84"/>
  <c r="S84" s="1"/>
  <c r="S20"/>
  <c r="S52"/>
  <c r="S14"/>
  <c r="S12"/>
  <c r="R93"/>
  <c r="S93" s="1"/>
  <c r="R91"/>
  <c r="S91" s="1"/>
  <c r="R89"/>
  <c r="S89" s="1"/>
  <c r="R87"/>
  <c r="S87" s="1"/>
  <c r="R85"/>
  <c r="S85" s="1"/>
  <c r="D13" i="24"/>
  <c r="D87"/>
  <c r="G11" i="15"/>
  <c r="D11"/>
  <c r="C14"/>
  <c r="M86" i="5"/>
  <c r="M73"/>
  <c r="M90"/>
  <c r="M91"/>
  <c r="M94"/>
  <c r="M75"/>
  <c r="M92"/>
  <c r="M85"/>
  <c r="F8"/>
  <c r="G28" s="1"/>
  <c r="K77" i="24"/>
  <c r="K94"/>
  <c r="K91"/>
  <c r="K79"/>
  <c r="K88"/>
  <c r="K72"/>
  <c r="K80"/>
  <c r="K89"/>
  <c r="K73"/>
  <c r="K90"/>
  <c r="D8"/>
  <c r="E12" s="1"/>
  <c r="K74" i="5"/>
  <c r="K87"/>
  <c r="K75"/>
  <c r="K84"/>
  <c r="K92"/>
  <c r="K76"/>
  <c r="K85"/>
  <c r="K93"/>
  <c r="K77"/>
  <c r="K86"/>
  <c r="M79"/>
  <c r="M88"/>
  <c r="M72"/>
  <c r="M80"/>
  <c r="C93"/>
  <c r="C45" i="24"/>
  <c r="C28"/>
  <c r="C21"/>
  <c r="K19" i="33"/>
  <c r="C18"/>
  <c r="Q33" i="5"/>
  <c r="Q36"/>
  <c r="C30" i="15"/>
  <c r="C32"/>
  <c r="E40"/>
  <c r="G40"/>
  <c r="Q28" i="5"/>
  <c r="Q11"/>
  <c r="R11"/>
  <c r="S11" s="1"/>
  <c r="C7" i="21"/>
  <c r="C72" i="24"/>
  <c r="C91"/>
  <c r="C84"/>
  <c r="C87"/>
  <c r="C86"/>
  <c r="C88"/>
  <c r="C75"/>
  <c r="C81"/>
  <c r="C79"/>
  <c r="C74"/>
  <c r="C85"/>
  <c r="C92"/>
  <c r="C90"/>
  <c r="C77"/>
  <c r="C73"/>
  <c r="C80"/>
  <c r="C78"/>
  <c r="C89"/>
  <c r="C94"/>
  <c r="C93"/>
  <c r="C76"/>
  <c r="I7" i="21"/>
  <c r="U7" s="1"/>
  <c r="Q76" i="5"/>
  <c r="C10" i="33"/>
  <c r="G7"/>
  <c r="D33" i="24"/>
  <c r="D39"/>
  <c r="R33" i="5"/>
  <c r="S33" s="1"/>
  <c r="R36"/>
  <c r="S36" s="1"/>
  <c r="Q46"/>
  <c r="C35" i="33"/>
  <c r="P35"/>
  <c r="C17" i="21"/>
  <c r="C31"/>
  <c r="C92" i="15"/>
  <c r="C94"/>
  <c r="E10" i="16"/>
  <c r="I10"/>
  <c r="G39"/>
  <c r="P10" i="33"/>
  <c r="G80" i="24"/>
  <c r="R46" i="5"/>
  <c r="S46" s="1"/>
  <c r="K42" i="33"/>
  <c r="N11"/>
  <c r="N14"/>
  <c r="O18"/>
  <c r="P21"/>
  <c r="O39"/>
  <c r="P40"/>
  <c r="N42"/>
  <c r="O43"/>
  <c r="D18" i="24"/>
  <c r="E18" s="1"/>
  <c r="D22"/>
  <c r="R19" i="5"/>
  <c r="S19" s="1"/>
  <c r="C19"/>
  <c r="R28"/>
  <c r="S28" s="1"/>
  <c r="C28"/>
  <c r="R32"/>
  <c r="S32" s="1"/>
  <c r="C32"/>
  <c r="C41"/>
  <c r="R45"/>
  <c r="S45" s="1"/>
  <c r="C45"/>
  <c r="R50"/>
  <c r="S50" s="1"/>
  <c r="C50"/>
  <c r="E13" i="24"/>
  <c r="E51" i="5"/>
  <c r="E30"/>
  <c r="E26"/>
  <c r="E52"/>
  <c r="E21"/>
  <c r="E37"/>
  <c r="E45"/>
  <c r="E13"/>
  <c r="E20"/>
  <c r="E46"/>
  <c r="E42"/>
  <c r="E11"/>
  <c r="E27"/>
  <c r="E29"/>
  <c r="E53"/>
  <c r="E33"/>
  <c r="E41"/>
  <c r="D69"/>
  <c r="E8"/>
  <c r="E69" s="1"/>
  <c r="E32"/>
  <c r="E28"/>
  <c r="E36"/>
  <c r="E50"/>
  <c r="E14"/>
  <c r="E19"/>
  <c r="E47"/>
  <c r="E43"/>
  <c r="E15"/>
  <c r="E22"/>
  <c r="E18"/>
  <c r="E44"/>
  <c r="E12"/>
  <c r="E31"/>
  <c r="E39"/>
  <c r="E25"/>
  <c r="N69"/>
  <c r="O18"/>
  <c r="O36"/>
  <c r="O50"/>
  <c r="O46"/>
  <c r="O41"/>
  <c r="O25"/>
  <c r="O45"/>
  <c r="O13"/>
  <c r="O19"/>
  <c r="O28"/>
  <c r="O32"/>
  <c r="O37"/>
  <c r="O47"/>
  <c r="O12"/>
  <c r="O15"/>
  <c r="O51"/>
  <c r="O22"/>
  <c r="O39"/>
  <c r="O52"/>
  <c r="O44"/>
  <c r="O8"/>
  <c r="O69" s="1"/>
  <c r="O14"/>
  <c r="O21"/>
  <c r="O26"/>
  <c r="O30"/>
  <c r="O43"/>
  <c r="O27"/>
  <c r="O29"/>
  <c r="O31"/>
  <c r="O33"/>
  <c r="O42"/>
  <c r="O53"/>
  <c r="E10" i="33"/>
  <c r="G84" i="24"/>
  <c r="G72"/>
  <c r="G88"/>
  <c r="O11" i="5"/>
  <c r="C11" i="15"/>
  <c r="O40" i="5"/>
  <c r="R39"/>
  <c r="S39" s="1"/>
  <c r="R44"/>
  <c r="S44" s="1"/>
  <c r="R31"/>
  <c r="S31" s="1"/>
  <c r="G17" i="33"/>
  <c r="N13"/>
  <c r="O36"/>
  <c r="R21" i="5"/>
  <c r="S21" s="1"/>
  <c r="R30"/>
  <c r="S30" s="1"/>
  <c r="R26"/>
  <c r="S26" s="1"/>
  <c r="R43"/>
  <c r="S43" s="1"/>
  <c r="G51"/>
  <c r="G36"/>
  <c r="S74"/>
  <c r="S76"/>
  <c r="O93" i="24" l="1"/>
  <c r="O75"/>
  <c r="O94"/>
  <c r="O79"/>
  <c r="O77"/>
  <c r="O87"/>
  <c r="O76"/>
  <c r="O85"/>
  <c r="O86"/>
  <c r="O89"/>
  <c r="O72"/>
  <c r="O81"/>
  <c r="M93"/>
  <c r="M86"/>
  <c r="M94"/>
  <c r="M76"/>
  <c r="M89"/>
  <c r="G85"/>
  <c r="G89"/>
  <c r="G76"/>
  <c r="G77"/>
  <c r="G90"/>
  <c r="G73"/>
  <c r="G79"/>
  <c r="G87"/>
  <c r="G75"/>
  <c r="G93"/>
  <c r="G50" i="5"/>
  <c r="O74" i="24"/>
  <c r="O78"/>
  <c r="G21" i="5"/>
  <c r="E39" i="24"/>
  <c r="E28"/>
  <c r="O88"/>
  <c r="O92"/>
  <c r="M92"/>
  <c r="M74"/>
  <c r="M91"/>
  <c r="M81"/>
  <c r="M80"/>
  <c r="G74"/>
  <c r="O84"/>
  <c r="O91"/>
  <c r="O10" i="33"/>
  <c r="F40" i="5"/>
  <c r="G40" s="1"/>
  <c r="C29"/>
  <c r="O80" i="24"/>
  <c r="M75"/>
  <c r="M78"/>
  <c r="M73"/>
  <c r="M90"/>
  <c r="O73"/>
  <c r="G41" i="5"/>
  <c r="C10" i="16"/>
  <c r="S80" i="5"/>
  <c r="G32"/>
  <c r="G20"/>
  <c r="F11"/>
  <c r="G11" s="1"/>
  <c r="E26" i="24"/>
  <c r="G25" i="5"/>
  <c r="G45"/>
  <c r="G19"/>
  <c r="G8"/>
  <c r="C7" i="33"/>
  <c r="Q87" i="5"/>
  <c r="Q10" i="21"/>
  <c r="C72" i="5"/>
  <c r="C85"/>
  <c r="D11" i="24"/>
  <c r="E11" s="1"/>
  <c r="S73" i="5"/>
  <c r="S15"/>
  <c r="S53"/>
  <c r="E42" i="24"/>
  <c r="C92" i="5"/>
  <c r="C15"/>
  <c r="S78"/>
  <c r="P40"/>
  <c r="O40" i="24"/>
  <c r="AA11" i="21"/>
  <c r="AA13"/>
  <c r="AA17"/>
  <c r="AA19"/>
  <c r="AA24"/>
  <c r="AA26"/>
  <c r="AA28"/>
  <c r="AA30"/>
  <c r="AA32"/>
  <c r="AA34"/>
  <c r="AA14"/>
  <c r="AA20"/>
  <c r="AA27"/>
  <c r="AA31"/>
  <c r="AA10"/>
  <c r="AA12"/>
  <c r="AA16"/>
  <c r="AA18"/>
  <c r="AA23"/>
  <c r="AA25"/>
  <c r="AA29"/>
  <c r="AA33"/>
  <c r="U10"/>
  <c r="U14"/>
  <c r="U18"/>
  <c r="U23"/>
  <c r="U27"/>
  <c r="U31"/>
  <c r="U11"/>
  <c r="U19"/>
  <c r="U26"/>
  <c r="U30"/>
  <c r="U34"/>
  <c r="U16"/>
  <c r="U25"/>
  <c r="U17"/>
  <c r="U28"/>
  <c r="U12"/>
  <c r="U29"/>
  <c r="U24"/>
  <c r="U20"/>
  <c r="U13"/>
  <c r="U32"/>
  <c r="E51" i="24"/>
  <c r="E50"/>
  <c r="X33" i="21"/>
  <c r="U33"/>
  <c r="X11"/>
  <c r="X13"/>
  <c r="X17"/>
  <c r="X19"/>
  <c r="X23"/>
  <c r="X25"/>
  <c r="X27"/>
  <c r="X29"/>
  <c r="X31"/>
  <c r="X10"/>
  <c r="X14"/>
  <c r="X18"/>
  <c r="X24"/>
  <c r="X28"/>
  <c r="X32"/>
  <c r="X12"/>
  <c r="X16"/>
  <c r="X26"/>
  <c r="X30"/>
  <c r="X20"/>
  <c r="X34"/>
  <c r="Q86" i="5"/>
  <c r="AA15" i="21"/>
  <c r="E22" i="24"/>
  <c r="E33"/>
  <c r="Q72" i="5"/>
  <c r="Q80"/>
  <c r="Q91"/>
  <c r="E32" i="24"/>
  <c r="E52"/>
  <c r="E36"/>
  <c r="E31"/>
  <c r="C88" i="5"/>
  <c r="C76"/>
  <c r="Q92"/>
  <c r="Q88"/>
  <c r="Q84"/>
  <c r="E14" i="24"/>
  <c r="E47"/>
  <c r="E20"/>
  <c r="G13" i="5"/>
  <c r="G53"/>
  <c r="R69"/>
  <c r="S22"/>
  <c r="S27"/>
  <c r="S42"/>
  <c r="S47"/>
  <c r="S25"/>
  <c r="S29"/>
  <c r="S37"/>
  <c r="S8"/>
  <c r="S69" s="1"/>
  <c r="E15" i="24"/>
  <c r="E46"/>
  <c r="E19"/>
  <c r="Q74" i="5"/>
  <c r="Q93"/>
  <c r="Q85"/>
  <c r="Q81"/>
  <c r="S79"/>
  <c r="Q77"/>
  <c r="Q75"/>
  <c r="C79"/>
  <c r="C77"/>
  <c r="C89"/>
  <c r="C81"/>
  <c r="C74"/>
  <c r="C75"/>
  <c r="C87"/>
  <c r="C78"/>
  <c r="C86"/>
  <c r="C80"/>
  <c r="C73"/>
  <c r="C90"/>
  <c r="C91"/>
  <c r="C84"/>
  <c r="Q94"/>
  <c r="Q78"/>
  <c r="Q89"/>
  <c r="S81"/>
  <c r="Q79"/>
  <c r="S77"/>
  <c r="S75"/>
  <c r="G39"/>
  <c r="G46"/>
  <c r="G33"/>
  <c r="G42"/>
  <c r="F69"/>
  <c r="G94" s="1"/>
  <c r="G18"/>
  <c r="G43"/>
  <c r="G22"/>
  <c r="G31"/>
  <c r="G47"/>
  <c r="G15"/>
  <c r="G27"/>
  <c r="G26"/>
  <c r="G44"/>
  <c r="G52"/>
  <c r="G14"/>
  <c r="G12"/>
  <c r="G29"/>
  <c r="G79"/>
  <c r="G84"/>
  <c r="G87"/>
  <c r="G73"/>
  <c r="G88"/>
  <c r="E25" i="24"/>
  <c r="E27"/>
  <c r="E40"/>
  <c r="E44"/>
  <c r="D69"/>
  <c r="E87" s="1"/>
  <c r="E29"/>
  <c r="E53"/>
  <c r="E8"/>
  <c r="E69" s="1"/>
  <c r="E41"/>
  <c r="E43"/>
  <c r="E21"/>
  <c r="E37"/>
  <c r="E30"/>
  <c r="E45"/>
  <c r="E90"/>
  <c r="O89" i="5"/>
  <c r="O81"/>
  <c r="O80"/>
  <c r="O79"/>
  <c r="O73"/>
  <c r="O72"/>
  <c r="O94"/>
  <c r="O88"/>
  <c r="O92"/>
  <c r="O86"/>
  <c r="O87"/>
  <c r="O84"/>
  <c r="O78"/>
  <c r="O77"/>
  <c r="O76"/>
  <c r="O75"/>
  <c r="O74"/>
  <c r="O93"/>
  <c r="O90"/>
  <c r="O91"/>
  <c r="O85"/>
  <c r="E93"/>
  <c r="E89"/>
  <c r="E85"/>
  <c r="E78"/>
  <c r="E74"/>
  <c r="E94"/>
  <c r="E90"/>
  <c r="E86"/>
  <c r="E81"/>
  <c r="E77"/>
  <c r="E73"/>
  <c r="E91"/>
  <c r="E87"/>
  <c r="E80"/>
  <c r="E76"/>
  <c r="E72"/>
  <c r="E92"/>
  <c r="E88"/>
  <c r="E84"/>
  <c r="E79"/>
  <c r="E75"/>
  <c r="G69"/>
  <c r="G77" l="1"/>
  <c r="G80"/>
  <c r="G90"/>
  <c r="G92"/>
  <c r="G74"/>
  <c r="G93"/>
  <c r="G85"/>
  <c r="G86"/>
  <c r="C8"/>
  <c r="C69" s="1"/>
  <c r="G78"/>
  <c r="G81"/>
  <c r="G75"/>
  <c r="G76"/>
  <c r="G72"/>
  <c r="G91"/>
  <c r="G89"/>
  <c r="E77" i="24"/>
  <c r="E92"/>
  <c r="C8"/>
  <c r="C69" s="1"/>
  <c r="R40" i="5"/>
  <c r="S40" s="1"/>
  <c r="Q40"/>
  <c r="E75" i="24"/>
  <c r="E85"/>
  <c r="E89"/>
  <c r="E94"/>
  <c r="E84"/>
  <c r="E76"/>
  <c r="E73"/>
  <c r="E91"/>
  <c r="E78"/>
  <c r="E80"/>
  <c r="E88"/>
  <c r="E81"/>
  <c r="E86"/>
  <c r="E79"/>
  <c r="E72"/>
  <c r="E93"/>
  <c r="E74"/>
  <c r="H90" i="16" l="1"/>
  <c r="H89"/>
  <c r="H88"/>
  <c r="F88"/>
  <c r="C88" s="1"/>
  <c r="F87"/>
  <c r="D87"/>
  <c r="H86"/>
  <c r="F86"/>
  <c r="C86" s="1"/>
  <c r="H85"/>
  <c r="F85"/>
  <c r="C85" s="1"/>
  <c r="H84"/>
  <c r="F84"/>
  <c r="D84"/>
  <c r="H83"/>
  <c r="F83"/>
  <c r="C83" s="1"/>
  <c r="H82"/>
  <c r="F82"/>
  <c r="C82" s="1"/>
  <c r="H81"/>
  <c r="F81"/>
  <c r="C81" s="1"/>
  <c r="H80"/>
  <c r="F80"/>
  <c r="C80" s="1"/>
  <c r="H77"/>
  <c r="F77"/>
  <c r="D77"/>
  <c r="H76"/>
  <c r="H75"/>
  <c r="F75"/>
  <c r="C75" s="1"/>
  <c r="H74"/>
  <c r="F74"/>
  <c r="C74" s="1"/>
  <c r="H73"/>
  <c r="F73"/>
  <c r="C73" s="1"/>
  <c r="H72"/>
  <c r="F72"/>
  <c r="C72" s="1"/>
  <c r="H71"/>
  <c r="F71"/>
  <c r="C71" s="1"/>
  <c r="F70"/>
  <c r="D70"/>
  <c r="C70" s="1"/>
  <c r="H69"/>
  <c r="F69"/>
  <c r="D69"/>
  <c r="H68"/>
  <c r="F68"/>
  <c r="D68"/>
  <c r="H52"/>
  <c r="F52"/>
  <c r="D52"/>
  <c r="H51"/>
  <c r="F50"/>
  <c r="D50"/>
  <c r="C50" s="1"/>
  <c r="H49"/>
  <c r="F49"/>
  <c r="D49"/>
  <c r="H46"/>
  <c r="F46"/>
  <c r="C46" s="1"/>
  <c r="H45"/>
  <c r="F45"/>
  <c r="C45" s="1"/>
  <c r="H44"/>
  <c r="F44"/>
  <c r="C44" s="1"/>
  <c r="H43"/>
  <c r="H42"/>
  <c r="F42"/>
  <c r="F39" s="1"/>
  <c r="D42"/>
  <c r="H41"/>
  <c r="H40"/>
  <c r="H38"/>
  <c r="I36"/>
  <c r="H36"/>
  <c r="H32"/>
  <c r="H31"/>
  <c r="H29"/>
  <c r="H28"/>
  <c r="H27"/>
  <c r="H26"/>
  <c r="H25"/>
  <c r="D25"/>
  <c r="C25" s="1"/>
  <c r="H24"/>
  <c r="F24"/>
  <c r="D24"/>
  <c r="I21"/>
  <c r="H21"/>
  <c r="G21"/>
  <c r="F21"/>
  <c r="E21"/>
  <c r="D21"/>
  <c r="H20"/>
  <c r="F20"/>
  <c r="C20" s="1"/>
  <c r="H19"/>
  <c r="I17"/>
  <c r="H17"/>
  <c r="G17"/>
  <c r="F17"/>
  <c r="E17"/>
  <c r="D17"/>
  <c r="H13"/>
  <c r="H12"/>
  <c r="H11"/>
  <c r="B17"/>
  <c r="B21"/>
  <c r="F91" i="15"/>
  <c r="C91" s="1"/>
  <c r="F90"/>
  <c r="D90"/>
  <c r="C90" s="1"/>
  <c r="F89"/>
  <c r="C89" s="1"/>
  <c r="F88"/>
  <c r="C88" s="1"/>
  <c r="F87"/>
  <c r="D87"/>
  <c r="F86"/>
  <c r="C86" s="1"/>
  <c r="F85"/>
  <c r="C85" s="1"/>
  <c r="F84"/>
  <c r="C84" s="1"/>
  <c r="F83"/>
  <c r="C83" s="1"/>
  <c r="F79"/>
  <c r="D79"/>
  <c r="F77"/>
  <c r="C77" s="1"/>
  <c r="F76"/>
  <c r="C76" s="1"/>
  <c r="F75"/>
  <c r="C75" s="1"/>
  <c r="F74"/>
  <c r="C74" s="1"/>
  <c r="F73"/>
  <c r="C73" s="1"/>
  <c r="F72"/>
  <c r="D72"/>
  <c r="F71"/>
  <c r="D71"/>
  <c r="F70"/>
  <c r="D70"/>
  <c r="F53"/>
  <c r="D53"/>
  <c r="F51"/>
  <c r="D51"/>
  <c r="F50"/>
  <c r="D50"/>
  <c r="F47"/>
  <c r="C47" s="1"/>
  <c r="F46"/>
  <c r="C46" s="1"/>
  <c r="F45"/>
  <c r="C45" s="1"/>
  <c r="F43"/>
  <c r="F40" s="1"/>
  <c r="D43"/>
  <c r="D26"/>
  <c r="C26" s="1"/>
  <c r="F25"/>
  <c r="D25"/>
  <c r="F21"/>
  <c r="C21" s="1"/>
  <c r="Y34" i="21"/>
  <c r="Y20"/>
  <c r="M43"/>
  <c r="P21"/>
  <c r="M21"/>
  <c r="J21"/>
  <c r="G21"/>
  <c r="D21"/>
  <c r="P17"/>
  <c r="M17"/>
  <c r="J17"/>
  <c r="G17"/>
  <c r="D17"/>
  <c r="C79" i="15" l="1"/>
  <c r="C68" i="16"/>
  <c r="C25" i="15"/>
  <c r="C50"/>
  <c r="C53"/>
  <c r="C70"/>
  <c r="C71"/>
  <c r="C72"/>
  <c r="H10" i="16"/>
  <c r="C21"/>
  <c r="C24"/>
  <c r="H39"/>
  <c r="C87"/>
  <c r="C17"/>
  <c r="C84"/>
  <c r="C49"/>
  <c r="C69"/>
  <c r="C77"/>
  <c r="C42"/>
  <c r="D39"/>
  <c r="C39" s="1"/>
  <c r="C87" i="15"/>
  <c r="D40"/>
  <c r="C40" s="1"/>
  <c r="C43"/>
  <c r="C51"/>
  <c r="C52" i="16"/>
</calcChain>
</file>

<file path=xl/sharedStrings.xml><?xml version="1.0" encoding="utf-8"?>
<sst xmlns="http://schemas.openxmlformats.org/spreadsheetml/2006/main" count="605" uniqueCount="149">
  <si>
    <t>Total</t>
  </si>
  <si>
    <t>Cuenta propia</t>
  </si>
  <si>
    <t>Trab. fam. no remu.</t>
  </si>
  <si>
    <t>Hombre</t>
  </si>
  <si>
    <t>Mujer</t>
  </si>
  <si>
    <t>Total Asalariados</t>
  </si>
  <si>
    <t>No.</t>
  </si>
  <si>
    <t>Total Ocupados</t>
  </si>
  <si>
    <t>Asalariados</t>
  </si>
  <si>
    <t xml:space="preserve">No. </t>
  </si>
  <si>
    <t>No Declaran Ingresos</t>
  </si>
  <si>
    <t xml:space="preserve">Total </t>
  </si>
  <si>
    <t>Privado</t>
  </si>
  <si>
    <t>Dominios</t>
  </si>
  <si>
    <t>Nivel Educativo</t>
  </si>
  <si>
    <t>Sexo</t>
  </si>
  <si>
    <t>Rama de Actividad</t>
  </si>
  <si>
    <t>Rama de Actividad (1 dig.)</t>
  </si>
  <si>
    <t>Ocupación a (1 Dig.)</t>
  </si>
  <si>
    <t>Ocupación (1 Dig.)</t>
  </si>
  <si>
    <t>Rango de Edad</t>
  </si>
  <si>
    <t>....... Continuación</t>
  </si>
  <si>
    <t>Rama de Actividad (1 Dig.)</t>
  </si>
  <si>
    <t>Pers. que declaran Ing.</t>
  </si>
  <si>
    <t>Total Pers. Ocupadas</t>
  </si>
  <si>
    <t>Población en Edad de Trabajar (PET)</t>
  </si>
  <si>
    <t>Quintil de Ingreso</t>
  </si>
  <si>
    <t>Población Total</t>
  </si>
  <si>
    <t>TDA</t>
  </si>
  <si>
    <t>MBT</t>
  </si>
  <si>
    <t>Ocupados</t>
  </si>
  <si>
    <t>Desocupados</t>
  </si>
  <si>
    <t>AEP</t>
  </si>
  <si>
    <t>Ingreso Promedio</t>
  </si>
  <si>
    <t xml:space="preserve">Rango de edad </t>
  </si>
  <si>
    <t>Declaran Ingresos</t>
  </si>
  <si>
    <t>Cuenta Propia</t>
  </si>
  <si>
    <t>No Declaran.</t>
  </si>
  <si>
    <t>Media</t>
  </si>
  <si>
    <t>Categorías</t>
  </si>
  <si>
    <t>Población Económicamente Activa (PEA)</t>
  </si>
  <si>
    <t>Ocupación Principal</t>
  </si>
  <si>
    <t>Nivel  Educativo</t>
  </si>
  <si>
    <t>Dominio</t>
  </si>
  <si>
    <t>Trab. Fam. no Remu.</t>
  </si>
  <si>
    <t>Sin Nivel</t>
  </si>
  <si>
    <t>Primaria</t>
  </si>
  <si>
    <t>Secundaria</t>
  </si>
  <si>
    <t>Superior</t>
  </si>
  <si>
    <t>De 10 a 11 años</t>
  </si>
  <si>
    <t>De 12 a 14 años</t>
  </si>
  <si>
    <t>De 15 a 18 años</t>
  </si>
  <si>
    <t>De 19 a 24 años</t>
  </si>
  <si>
    <t>De 25 a 29 años</t>
  </si>
  <si>
    <t>De 30 a 34 años</t>
  </si>
  <si>
    <t>De 35 a 39 años</t>
  </si>
  <si>
    <t>De 40 a 44 años</t>
  </si>
  <si>
    <t>De 45 a 49 años</t>
  </si>
  <si>
    <t>De 50 a 54 años</t>
  </si>
  <si>
    <t>De 55 a 59 años</t>
  </si>
  <si>
    <t>De 60 a 64 años</t>
  </si>
  <si>
    <t xml:space="preserve"> Distrito Central</t>
  </si>
  <si>
    <t xml:space="preserve"> San Pedro Sula</t>
  </si>
  <si>
    <t xml:space="preserve"> Rural</t>
  </si>
  <si>
    <t>No sabe, no responde</t>
  </si>
  <si>
    <t>De 30 a 35 años</t>
  </si>
  <si>
    <t>De 36 a 44 años</t>
  </si>
  <si>
    <t>De 45 a 59 años</t>
  </si>
  <si>
    <t>Terciaria</t>
  </si>
  <si>
    <t>Distrito Central</t>
  </si>
  <si>
    <t>San Pedro Sula</t>
  </si>
  <si>
    <t>Rural</t>
  </si>
  <si>
    <t xml:space="preserve"> Hombre</t>
  </si>
  <si>
    <t>Agricultura, Silvicultura, Caza y Pesca</t>
  </si>
  <si>
    <t>Industria manufacturera</t>
  </si>
  <si>
    <t>Electricidad, gas y agua</t>
  </si>
  <si>
    <t>Estab. finac. seguros, Bienes inmuebles y servicios</t>
  </si>
  <si>
    <t>Transp. almac. y comunicaciones</t>
  </si>
  <si>
    <t>Servicios Comunales, Sociales y Personales</t>
  </si>
  <si>
    <t>No sabe, No responde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</si>
  <si>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</si>
  <si>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</si>
  <si>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</si>
  <si>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</si>
  <si>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</si>
  <si>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Area Grafica, Quim., Alimentos, etc.</t>
  </si>
  <si>
    <t>Operador de Carga y Almacenaje</t>
  </si>
  <si>
    <t xml:space="preserve"> Urbano</t>
  </si>
  <si>
    <t>Urbano</t>
  </si>
  <si>
    <t>Total Nacional</t>
  </si>
  <si>
    <t xml:space="preserve">Total Nacional </t>
  </si>
  <si>
    <t>Explotación de minas y canteras</t>
  </si>
  <si>
    <t>Construcción</t>
  </si>
  <si>
    <t>Profesionales, Técnicos y PEOA</t>
  </si>
  <si>
    <t>Ocupación de los Servicios</t>
  </si>
  <si>
    <t>Trab. Ind. Textil, Albañilería, Mecánica, etc.</t>
  </si>
  <si>
    <t>según dominio,  nivel educativo, rango de edad, sexo, rama de actividad y ocupación</t>
  </si>
  <si>
    <t>AEP= Años de Estudio Promedio</t>
  </si>
  <si>
    <t>TDA= Tasa de Desempleo Abierto</t>
  </si>
  <si>
    <t>MBT= Meses promedio en Busca de Trabajo</t>
  </si>
  <si>
    <t xml:space="preserve">Cuadro No. 3. Personas ocupadas por categoría ocupacional, según dominio, nivel educativo, rango de edad, sexo. </t>
  </si>
  <si>
    <t>Cuadro No. 3. Personas ocupadas por categoría ocupacional, según dominio, nivel educativo, rango de edad, sexo,</t>
  </si>
  <si>
    <t>Cuadro No. 4. Personas ocupadas y que declaran ingresos por categoría ocupacional, según dominio, nivel educativo, rango de edad,</t>
  </si>
  <si>
    <t>sexo, número de salarios mínimos devengados, rama de actividad y ocupación</t>
  </si>
  <si>
    <t>Cuadro No. 5. Ingreso promedio de las personas ocupadas por categoría  ocupacional, según dominio,</t>
  </si>
  <si>
    <t>nivel educativo, rango de edad, sexo, número de salarios mínimos, rama de actividad y ocupación</t>
  </si>
  <si>
    <t>rangos de edad, sexo, número de salarios mínimos devengados, rama de actividad y ocupación</t>
  </si>
  <si>
    <t>Cuadro No. 6. Años de estudio promedio de las personas ocupadas por categoría ocupacional, según dominio, nivel educativo,</t>
  </si>
  <si>
    <t>Comercio por Mayor/Menor, Hoteles / restaurantes</t>
  </si>
  <si>
    <t xml:space="preserve">número de salarios mínimos, rama de actividad y ocupación </t>
  </si>
  <si>
    <t>Comercio por Mayor / menor, Hoteles / restaurantes</t>
  </si>
  <si>
    <t xml:space="preserve">No sabe, No responde </t>
  </si>
  <si>
    <t>Ocupación Principal, Lps/Mes/Persona</t>
  </si>
  <si>
    <t>% 1/</t>
  </si>
  <si>
    <t>1/ Porcentaje por columna</t>
  </si>
  <si>
    <t>2/ El nivel educativo incluye la población menor de cinco años</t>
  </si>
  <si>
    <t>1/ Porcentaje por columnas</t>
  </si>
  <si>
    <t>2/ Porcentaje  por filas</t>
  </si>
  <si>
    <t xml:space="preserve"> Resto urbano</t>
  </si>
  <si>
    <t>Empleados de Oficina</t>
  </si>
  <si>
    <t>Resto urbano</t>
  </si>
  <si>
    <t>De 60 años y más</t>
  </si>
  <si>
    <t>Busca trabajo por primera vez</t>
  </si>
  <si>
    <t>De 65 años y más</t>
  </si>
  <si>
    <t>Tasa de Participación (TP)</t>
  </si>
  <si>
    <t>3/ No. de salarios mínimos (personas que declaran ingresos) y trabajan 36 Hrs. o mas</t>
  </si>
  <si>
    <t>Menos de un salario</t>
  </si>
  <si>
    <t>De 1 a 2 salarios</t>
  </si>
  <si>
    <t>De 2 a 3 salarios</t>
  </si>
  <si>
    <t>De 3 a 4 salarios</t>
  </si>
  <si>
    <t>De 4 salarios y más</t>
  </si>
  <si>
    <t>3/ No. de salarios mínimos (personas que declaran ingresos) y trabajan 36 Hrs. o mas en la ocupación principal</t>
  </si>
  <si>
    <t>Total Nacional 2/</t>
  </si>
  <si>
    <t>No. de Salarios Mínimos 3/</t>
  </si>
  <si>
    <t>No. de Salarios Mínimos 1/</t>
  </si>
  <si>
    <t>1/ No. de salarios mínimos (personas que declaran ingresos) y trabajan 36 Hrs. o mas</t>
  </si>
  <si>
    <t>Menos de 1 salario y trab &lt;36 horas</t>
  </si>
  <si>
    <t>Menos de 1 salario y trab &gt;=36 horas</t>
  </si>
  <si>
    <t>Menos de 1 salario y no decl. horas</t>
  </si>
  <si>
    <t>No declaran ingresos</t>
  </si>
  <si>
    <t>según dominio, quintil del ingreso de hogar, nivel educativo y rango de edad</t>
  </si>
  <si>
    <t>Público</t>
  </si>
  <si>
    <t>Doméstico</t>
  </si>
  <si>
    <t xml:space="preserve">Cuadro No. 1. Población en Edad de Trabajar (PET), Población Económicamente Activa (PEA) y Tasa de Participación (TP) </t>
  </si>
  <si>
    <t>Nivel educativo 2/</t>
  </si>
  <si>
    <t>Cuadro No. 2. Tasa de Desempleo Abierto (TDA), Población en Edad de Trabajar (PET) y Población Económicamente Activa (PEA),</t>
  </si>
  <si>
    <t>Cuadro No. 5. Ingreso promedio de las personas ocupadas que declaran Ingreso por categoría  ocupacional, según dominio,</t>
  </si>
  <si>
    <t>(Promedio de salarios mínimos por rama)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</si>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</sst>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-* #,##0.0_-;\-* #,##0.0_-;_-* &quot;-&quot;??_-;_-@_-"/>
    <numFmt numFmtId="168" formatCode="_-* #,##0_-;\-* #,##0_-;_-* &quot;-&quot;??_-;_-@_-"/>
    <numFmt numFmtId="169" formatCode="_-* #,##0.0_-;\-* #,##0.0_-;_-* &quot;-&quot;?_-;_-@_-"/>
    <numFmt numFmtId="170" formatCode="0.0"/>
    <numFmt numFmtId="171" formatCode="_-* #,##0_-;\-* #,##0_-;_-* &quot;-&quot;?_-;_-@_-"/>
    <numFmt numFmtId="172" formatCode="_-[$€]* #,##0.00_-;\-[$€]* #,##0.00_-;_-[$€]* &quot;-&quot;??_-;_-@_-"/>
    <numFmt numFmtId="173" formatCode="###0"/>
  </numFmts>
  <fonts count="16">
    <font>
      <sz val="8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8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172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3" fillId="0" borderId="0"/>
  </cellStyleXfs>
  <cellXfs count="272">
    <xf numFmtId="0" fontId="0" fillId="0" borderId="0" xfId="0"/>
    <xf numFmtId="168" fontId="0" fillId="0" borderId="0" xfId="17" applyNumberFormat="1" applyFont="1"/>
    <xf numFmtId="0" fontId="4" fillId="0" borderId="0" xfId="0" applyFont="1" applyFill="1" applyBorder="1" applyAlignment="1">
      <alignment horizontal="left" indent="1"/>
    </xf>
    <xf numFmtId="0" fontId="3" fillId="0" borderId="0" xfId="0" applyFont="1" applyAlignment="1">
      <alignment horizontal="center"/>
    </xf>
    <xf numFmtId="168" fontId="3" fillId="0" borderId="0" xfId="17" applyNumberFormat="1" applyFont="1" applyBorder="1"/>
    <xf numFmtId="0" fontId="4" fillId="0" borderId="0" xfId="0" applyFont="1"/>
    <xf numFmtId="168" fontId="3" fillId="0" borderId="0" xfId="17" applyNumberFormat="1" applyFont="1" applyBorder="1" applyAlignment="1">
      <alignment horizontal="center"/>
    </xf>
    <xf numFmtId="168" fontId="3" fillId="0" borderId="0" xfId="17" applyNumberFormat="1" applyFont="1" applyBorder="1" applyAlignment="1">
      <alignment horizontal="center" vertical="center" wrapText="1"/>
    </xf>
    <xf numFmtId="168" fontId="0" fillId="0" borderId="0" xfId="17" applyNumberFormat="1" applyFont="1" applyFill="1"/>
    <xf numFmtId="168" fontId="0" fillId="0" borderId="0" xfId="0" applyNumberFormat="1"/>
    <xf numFmtId="168" fontId="0" fillId="0" borderId="0" xfId="17" applyNumberFormat="1" applyFont="1" applyBorder="1" applyAlignment="1">
      <alignment horizontal="left" indent="1"/>
    </xf>
    <xf numFmtId="167" fontId="0" fillId="0" borderId="1" xfId="17" applyNumberFormat="1" applyFont="1" applyBorder="1"/>
    <xf numFmtId="0" fontId="3" fillId="0" borderId="0" xfId="96" applyFont="1" applyAlignment="1">
      <alignment horizontal="center"/>
    </xf>
    <xf numFmtId="0" fontId="6" fillId="0" borderId="0" xfId="96" applyFont="1" applyAlignment="1">
      <alignment horizontal="center"/>
    </xf>
    <xf numFmtId="0" fontId="4" fillId="0" borderId="0" xfId="96" applyFont="1" applyFill="1" applyBorder="1" applyAlignment="1">
      <alignment horizontal="left" indent="1"/>
    </xf>
    <xf numFmtId="167" fontId="3" fillId="0" borderId="1" xfId="17" applyNumberFormat="1" applyFont="1" applyBorder="1" applyAlignment="1">
      <alignment horizontal="center" vertical="center" wrapText="1"/>
    </xf>
    <xf numFmtId="0" fontId="3" fillId="0" borderId="0" xfId="96" applyFont="1" applyBorder="1"/>
    <xf numFmtId="0" fontId="3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indent="1"/>
    </xf>
    <xf numFmtId="169" fontId="0" fillId="0" borderId="0" xfId="0" applyNumberFormat="1"/>
    <xf numFmtId="169" fontId="0" fillId="0" borderId="1" xfId="17" applyNumberFormat="1" applyFont="1" applyBorder="1"/>
    <xf numFmtId="169" fontId="0" fillId="0" borderId="0" xfId="17" applyNumberFormat="1" applyFont="1" applyBorder="1"/>
    <xf numFmtId="168" fontId="3" fillId="0" borderId="0" xfId="17" applyNumberFormat="1" applyFont="1" applyFill="1" applyBorder="1"/>
    <xf numFmtId="0" fontId="0" fillId="0" borderId="0" xfId="0" applyFill="1"/>
    <xf numFmtId="169" fontId="3" fillId="0" borderId="0" xfId="17" applyNumberFormat="1" applyFont="1" applyFill="1" applyBorder="1"/>
    <xf numFmtId="0" fontId="3" fillId="0" borderId="0" xfId="0" applyFont="1" applyFill="1" applyBorder="1"/>
    <xf numFmtId="168" fontId="0" fillId="0" borderId="0" xfId="17" applyNumberFormat="1" applyFont="1" applyFill="1" applyBorder="1"/>
    <xf numFmtId="169" fontId="3" fillId="0" borderId="0" xfId="17" applyNumberFormat="1" applyFont="1" applyFill="1" applyBorder="1" applyAlignment="1">
      <alignment horizontal="center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0" xfId="71" applyNumberFormat="1" applyFont="1" applyFill="1" applyBorder="1"/>
    <xf numFmtId="0" fontId="4" fillId="0" borderId="0" xfId="93" applyFont="1" applyFill="1" applyBorder="1" applyAlignment="1">
      <alignment horizontal="left" indent="1"/>
    </xf>
    <xf numFmtId="168" fontId="3" fillId="0" borderId="0" xfId="17" applyNumberFormat="1" applyFont="1" applyBorder="1" applyAlignment="1">
      <alignment horizontal="left" vertical="justify"/>
    </xf>
    <xf numFmtId="169" fontId="0" fillId="0" borderId="0" xfId="17" applyNumberFormat="1" applyFont="1" applyFill="1" applyBorder="1"/>
    <xf numFmtId="167" fontId="0" fillId="0" borderId="0" xfId="17" applyNumberFormat="1" applyFont="1" applyFill="1" applyBorder="1"/>
    <xf numFmtId="170" fontId="3" fillId="0" borderId="0" xfId="96" applyNumberFormat="1" applyFont="1" applyBorder="1"/>
    <xf numFmtId="170" fontId="3" fillId="0" borderId="0" xfId="0" applyNumberFormat="1" applyFont="1" applyBorder="1" applyAlignment="1">
      <alignment horizontal="left" indent="1"/>
    </xf>
    <xf numFmtId="170" fontId="5" fillId="0" borderId="0" xfId="71" applyNumberFormat="1" applyFont="1" applyBorder="1" applyAlignment="1">
      <alignment horizontal="left" indent="2"/>
    </xf>
    <xf numFmtId="170" fontId="5" fillId="0" borderId="0" xfId="71" applyNumberFormat="1" applyFont="1" applyBorder="1" applyAlignment="1">
      <alignment horizontal="left" indent="3"/>
    </xf>
    <xf numFmtId="170" fontId="4" fillId="0" borderId="0" xfId="96" applyNumberFormat="1" applyFont="1" applyFill="1" applyBorder="1" applyAlignment="1">
      <alignment horizontal="left" indent="1"/>
    </xf>
    <xf numFmtId="170" fontId="3" fillId="0" borderId="0" xfId="96" applyNumberFormat="1" applyFont="1" applyAlignment="1">
      <alignment horizontal="center"/>
    </xf>
    <xf numFmtId="170" fontId="3" fillId="0" borderId="1" xfId="17" applyNumberFormat="1" applyFont="1" applyBorder="1" applyAlignment="1">
      <alignment horizontal="center" vertical="center" wrapText="1"/>
    </xf>
    <xf numFmtId="170" fontId="3" fillId="0" borderId="2" xfId="17" applyNumberFormat="1" applyFont="1" applyBorder="1" applyAlignment="1">
      <alignment horizontal="center"/>
    </xf>
    <xf numFmtId="170" fontId="3" fillId="0" borderId="1" xfId="17" applyNumberFormat="1" applyFont="1" applyBorder="1" applyAlignment="1">
      <alignment horizontal="center"/>
    </xf>
    <xf numFmtId="170" fontId="3" fillId="0" borderId="0" xfId="17" applyNumberFormat="1" applyFont="1" applyBorder="1"/>
    <xf numFmtId="170" fontId="3" fillId="0" borderId="0" xfId="17" applyNumberFormat="1" applyFont="1" applyBorder="1" applyAlignment="1">
      <alignment horizontal="left" indent="1"/>
    </xf>
    <xf numFmtId="170" fontId="0" fillId="0" borderId="0" xfId="17" applyNumberFormat="1" applyFont="1" applyBorder="1" applyAlignment="1">
      <alignment horizontal="left" indent="2"/>
    </xf>
    <xf numFmtId="169" fontId="0" fillId="0" borderId="0" xfId="0" applyNumberFormat="1" applyFill="1"/>
    <xf numFmtId="169" fontId="0" fillId="0" borderId="0" xfId="17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169" fontId="3" fillId="0" borderId="2" xfId="0" applyNumberFormat="1" applyFont="1" applyFill="1" applyBorder="1" applyAlignment="1">
      <alignment horizontal="center" vertical="center" wrapText="1"/>
    </xf>
    <xf numFmtId="168" fontId="0" fillId="0" borderId="1" xfId="17" applyNumberFormat="1" applyFont="1" applyFill="1" applyBorder="1"/>
    <xf numFmtId="0" fontId="3" fillId="0" borderId="0" xfId="0" applyFont="1" applyFill="1" applyBorder="1" applyAlignment="1"/>
    <xf numFmtId="0" fontId="3" fillId="0" borderId="0" xfId="0" applyFont="1" applyFill="1"/>
    <xf numFmtId="170" fontId="0" fillId="0" borderId="0" xfId="0" applyNumberFormat="1" applyFill="1" applyBorder="1"/>
    <xf numFmtId="0" fontId="3" fillId="0" borderId="0" xfId="0" applyFont="1" applyFill="1" applyBorder="1" applyAlignment="1">
      <alignment horizontal="left" indent="1"/>
    </xf>
    <xf numFmtId="168" fontId="0" fillId="0" borderId="0" xfId="17" applyNumberFormat="1" applyFont="1" applyFill="1" applyBorder="1" applyAlignment="1">
      <alignment horizontal="left" indent="2"/>
    </xf>
    <xf numFmtId="168" fontId="0" fillId="0" borderId="0" xfId="17" applyNumberFormat="1" applyFont="1" applyFill="1" applyBorder="1" applyAlignment="1">
      <alignment horizontal="left" indent="1"/>
    </xf>
    <xf numFmtId="169" fontId="0" fillId="0" borderId="0" xfId="17" applyNumberFormat="1" applyFont="1" applyFill="1" applyBorder="1" applyAlignment="1">
      <alignment horizontal="center"/>
    </xf>
    <xf numFmtId="168" fontId="0" fillId="0" borderId="0" xfId="17" applyNumberFormat="1" applyFont="1" applyFill="1" applyBorder="1" applyAlignment="1">
      <alignment horizontal="left" indent="3"/>
    </xf>
    <xf numFmtId="0" fontId="0" fillId="0" borderId="0" xfId="0" applyFill="1" applyBorder="1"/>
    <xf numFmtId="168" fontId="5" fillId="0" borderId="0" xfId="71" applyNumberFormat="1" applyFont="1" applyFill="1" applyBorder="1" applyAlignment="1">
      <alignment horizontal="left" indent="2"/>
    </xf>
    <xf numFmtId="168" fontId="5" fillId="0" borderId="0" xfId="71" applyNumberFormat="1" applyFont="1" applyFill="1" applyBorder="1" applyAlignment="1">
      <alignment horizontal="left" indent="3"/>
    </xf>
    <xf numFmtId="0" fontId="3" fillId="0" borderId="1" xfId="0" applyFont="1" applyFill="1" applyBorder="1" applyAlignment="1">
      <alignment horizontal="center" vertical="center" wrapText="1"/>
    </xf>
    <xf numFmtId="168" fontId="3" fillId="0" borderId="1" xfId="17" applyNumberFormat="1" applyFont="1" applyFill="1" applyBorder="1"/>
    <xf numFmtId="169" fontId="3" fillId="0" borderId="1" xfId="17" applyNumberFormat="1" applyFont="1" applyFill="1" applyBorder="1"/>
    <xf numFmtId="169" fontId="5" fillId="0" borderId="1" xfId="17" applyNumberFormat="1" applyFont="1" applyFill="1" applyBorder="1"/>
    <xf numFmtId="169" fontId="3" fillId="0" borderId="1" xfId="17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 wrapText="1" indent="1"/>
    </xf>
    <xf numFmtId="169" fontId="0" fillId="0" borderId="0" xfId="0" applyNumberFormat="1" applyFill="1" applyBorder="1"/>
    <xf numFmtId="167" fontId="3" fillId="0" borderId="0" xfId="17" applyNumberFormat="1" applyFont="1" applyFill="1" applyBorder="1"/>
    <xf numFmtId="0" fontId="3" fillId="0" borderId="0" xfId="0" applyFont="1" applyBorder="1" applyAlignment="1">
      <alignment vertical="center" wrapText="1"/>
    </xf>
    <xf numFmtId="168" fontId="5" fillId="0" borderId="0" xfId="17" applyNumberFormat="1" applyFont="1" applyFill="1" applyBorder="1"/>
    <xf numFmtId="167" fontId="5" fillId="0" borderId="0" xfId="17" applyNumberFormat="1" applyFont="1" applyFill="1" applyBorder="1"/>
    <xf numFmtId="0" fontId="2" fillId="0" borderId="0" xfId="93" applyFill="1"/>
    <xf numFmtId="0" fontId="3" fillId="0" borderId="0" xfId="93" applyFont="1" applyFill="1"/>
    <xf numFmtId="169" fontId="2" fillId="0" borderId="0" xfId="93" applyNumberFormat="1" applyFill="1"/>
    <xf numFmtId="168" fontId="3" fillId="0" borderId="0" xfId="76" applyNumberFormat="1" applyFont="1" applyFill="1" applyBorder="1"/>
    <xf numFmtId="168" fontId="2" fillId="0" borderId="0" xfId="71" applyNumberFormat="1" applyFill="1"/>
    <xf numFmtId="169" fontId="2" fillId="0" borderId="0" xfId="71" applyNumberFormat="1" applyFill="1"/>
    <xf numFmtId="167" fontId="2" fillId="0" borderId="0" xfId="71" applyNumberFormat="1" applyFill="1"/>
    <xf numFmtId="168" fontId="3" fillId="0" borderId="0" xfId="71" applyNumberFormat="1" applyFont="1" applyFill="1" applyAlignment="1">
      <alignment horizontal="center"/>
    </xf>
    <xf numFmtId="167" fontId="2" fillId="0" borderId="0" xfId="93" applyNumberFormat="1" applyFill="1"/>
    <xf numFmtId="0" fontId="3" fillId="0" borderId="0" xfId="93" applyFont="1" applyFill="1" applyAlignment="1">
      <alignment horizontal="center"/>
    </xf>
    <xf numFmtId="168" fontId="3" fillId="0" borderId="0" xfId="0" applyNumberFormat="1" applyFont="1" applyFill="1" applyBorder="1"/>
    <xf numFmtId="168" fontId="3" fillId="0" borderId="2" xfId="17" applyNumberFormat="1" applyFont="1" applyFill="1" applyBorder="1" applyAlignment="1">
      <alignment horizontal="center"/>
    </xf>
    <xf numFmtId="169" fontId="3" fillId="0" borderId="2" xfId="17" applyNumberFormat="1" applyFont="1" applyFill="1" applyBorder="1" applyAlignment="1">
      <alignment horizontal="center"/>
    </xf>
    <xf numFmtId="168" fontId="2" fillId="0" borderId="0" xfId="17" applyNumberFormat="1" applyFill="1" applyBorder="1"/>
    <xf numFmtId="169" fontId="2" fillId="0" borderId="0" xfId="17" applyNumberFormat="1" applyFill="1" applyBorder="1"/>
    <xf numFmtId="168" fontId="0" fillId="0" borderId="0" xfId="0" applyNumberFormat="1" applyFill="1"/>
    <xf numFmtId="171" fontId="3" fillId="0" borderId="0" xfId="0" applyNumberFormat="1" applyFont="1" applyFill="1" applyAlignment="1">
      <alignment horizontal="center"/>
    </xf>
    <xf numFmtId="169" fontId="0" fillId="0" borderId="1" xfId="17" applyNumberFormat="1" applyFont="1" applyFill="1" applyBorder="1"/>
    <xf numFmtId="167" fontId="3" fillId="0" borderId="0" xfId="17" applyNumberFormat="1" applyFont="1" applyFill="1" applyBorder="1" applyAlignment="1">
      <alignment horizontal="right"/>
    </xf>
    <xf numFmtId="168" fontId="3" fillId="0" borderId="0" xfId="17" applyNumberFormat="1" applyFont="1" applyFill="1" applyBorder="1" applyAlignment="1">
      <alignment horizontal="right"/>
    </xf>
    <xf numFmtId="167" fontId="0" fillId="0" borderId="0" xfId="17" applyNumberFormat="1" applyFont="1" applyFill="1" applyBorder="1" applyAlignment="1">
      <alignment horizontal="right"/>
    </xf>
    <xf numFmtId="167" fontId="5" fillId="0" borderId="0" xfId="17" applyNumberFormat="1" applyFont="1" applyFill="1" applyBorder="1" applyAlignment="1">
      <alignment horizontal="right"/>
    </xf>
    <xf numFmtId="168" fontId="5" fillId="0" borderId="0" xfId="17" applyNumberFormat="1" applyFont="1" applyFill="1" applyBorder="1" applyAlignment="1">
      <alignment horizontal="right"/>
    </xf>
    <xf numFmtId="168" fontId="3" fillId="0" borderId="0" xfId="17" applyNumberFormat="1" applyFont="1" applyBorder="1" applyAlignment="1">
      <alignment horizontal="right" vertical="justify"/>
    </xf>
    <xf numFmtId="168" fontId="3" fillId="0" borderId="0" xfId="17" applyNumberFormat="1" applyFont="1" applyBorder="1" applyAlignment="1">
      <alignment horizontal="right"/>
    </xf>
    <xf numFmtId="167" fontId="0" fillId="0" borderId="0" xfId="17" applyNumberFormat="1" applyFont="1" applyFill="1" applyAlignment="1">
      <alignment horizontal="right"/>
    </xf>
    <xf numFmtId="167" fontId="3" fillId="0" borderId="0" xfId="17" applyNumberFormat="1" applyFont="1" applyBorder="1" applyAlignment="1">
      <alignment horizontal="right"/>
    </xf>
    <xf numFmtId="167" fontId="5" fillId="0" borderId="0" xfId="17" applyNumberFormat="1" applyFont="1" applyBorder="1" applyAlignment="1">
      <alignment horizontal="right"/>
    </xf>
    <xf numFmtId="0" fontId="5" fillId="0" borderId="0" xfId="0" applyFont="1" applyFill="1"/>
    <xf numFmtId="169" fontId="5" fillId="0" borderId="0" xfId="17" applyNumberFormat="1" applyFont="1" applyFill="1" applyBorder="1"/>
    <xf numFmtId="167" fontId="0" fillId="0" borderId="0" xfId="17" applyNumberFormat="1" applyFont="1" applyFill="1"/>
    <xf numFmtId="168" fontId="3" fillId="0" borderId="0" xfId="17" applyNumberFormat="1" applyFont="1" applyFill="1" applyBorder="1" applyAlignment="1">
      <alignment horizontal="left" indent="1"/>
    </xf>
    <xf numFmtId="168" fontId="3" fillId="0" borderId="0" xfId="17" applyNumberFormat="1" applyFont="1" applyFill="1"/>
    <xf numFmtId="168" fontId="5" fillId="0" borderId="0" xfId="17" applyNumberFormat="1" applyFont="1" applyFill="1" applyBorder="1" applyAlignment="1">
      <alignment horizontal="left" indent="1"/>
    </xf>
    <xf numFmtId="168" fontId="5" fillId="0" borderId="0" xfId="17" applyNumberFormat="1" applyFont="1" applyFill="1"/>
    <xf numFmtId="167" fontId="5" fillId="0" borderId="0" xfId="17" applyNumberFormat="1" applyFont="1" applyFill="1"/>
    <xf numFmtId="168" fontId="0" fillId="0" borderId="0" xfId="17" applyNumberFormat="1" applyFont="1" applyBorder="1" applyAlignment="1">
      <alignment horizontal="left" indent="2"/>
    </xf>
    <xf numFmtId="167" fontId="3" fillId="0" borderId="0" xfId="17" applyNumberFormat="1" applyFont="1" applyFill="1" applyBorder="1" applyAlignment="1">
      <alignment horizontal="center"/>
    </xf>
    <xf numFmtId="167" fontId="5" fillId="0" borderId="0" xfId="17" applyNumberFormat="1" applyFont="1" applyFill="1" applyBorder="1" applyAlignment="1">
      <alignment horizontal="center"/>
    </xf>
    <xf numFmtId="170" fontId="3" fillId="0" borderId="0" xfId="96" applyNumberFormat="1" applyFont="1" applyBorder="1" applyAlignment="1">
      <alignment horizontal="left" indent="1"/>
    </xf>
    <xf numFmtId="170" fontId="3" fillId="0" borderId="0" xfId="17" applyNumberFormat="1" applyFont="1" applyBorder="1" applyAlignment="1">
      <alignment horizontal="left" vertical="justify"/>
    </xf>
    <xf numFmtId="167" fontId="5" fillId="0" borderId="0" xfId="17" applyNumberFormat="1" applyFont="1"/>
    <xf numFmtId="168" fontId="5" fillId="0" borderId="0" xfId="17" applyNumberFormat="1" applyFont="1" applyFill="1" applyAlignment="1">
      <alignment horizontal="right"/>
    </xf>
    <xf numFmtId="167" fontId="3" fillId="3" borderId="0" xfId="17" applyNumberFormat="1" applyFont="1" applyFill="1" applyBorder="1" applyAlignment="1">
      <alignment horizontal="right"/>
    </xf>
    <xf numFmtId="167" fontId="3" fillId="0" borderId="0" xfId="17" applyNumberFormat="1" applyFont="1"/>
    <xf numFmtId="167" fontId="3" fillId="3" borderId="0" xfId="17" applyNumberFormat="1" applyFont="1" applyFill="1"/>
    <xf numFmtId="169" fontId="11" fillId="0" borderId="0" xfId="17" applyNumberFormat="1" applyFont="1" applyFill="1" applyBorder="1"/>
    <xf numFmtId="0" fontId="11" fillId="0" borderId="1" xfId="93" applyFont="1" applyFill="1" applyBorder="1"/>
    <xf numFmtId="168" fontId="11" fillId="0" borderId="1" xfId="93" applyNumberFormat="1" applyFont="1" applyFill="1" applyBorder="1"/>
    <xf numFmtId="169" fontId="11" fillId="0" borderId="1" xfId="93" applyNumberFormat="1" applyFont="1" applyFill="1" applyBorder="1"/>
    <xf numFmtId="168" fontId="11" fillId="0" borderId="0" xfId="17" applyNumberFormat="1" applyFont="1" applyFill="1"/>
    <xf numFmtId="0" fontId="11" fillId="0" borderId="0" xfId="93" applyFont="1" applyFill="1"/>
    <xf numFmtId="169" fontId="11" fillId="0" borderId="0" xfId="71" applyNumberFormat="1" applyFont="1" applyFill="1" applyBorder="1"/>
    <xf numFmtId="168" fontId="11" fillId="0" borderId="0" xfId="71" applyNumberFormat="1" applyFont="1" applyFill="1" applyBorder="1"/>
    <xf numFmtId="167" fontId="11" fillId="0" borderId="0" xfId="71" applyNumberFormat="1" applyFont="1" applyFill="1" applyBorder="1"/>
    <xf numFmtId="168" fontId="11" fillId="0" borderId="0" xfId="71" applyNumberFormat="1" applyFont="1" applyFill="1"/>
    <xf numFmtId="169" fontId="11" fillId="0" borderId="0" xfId="71" applyNumberFormat="1" applyFont="1" applyFill="1"/>
    <xf numFmtId="167" fontId="11" fillId="0" borderId="0" xfId="71" applyNumberFormat="1" applyFont="1" applyFill="1"/>
    <xf numFmtId="169" fontId="11" fillId="0" borderId="0" xfId="93" applyNumberFormat="1" applyFont="1" applyFill="1"/>
    <xf numFmtId="168" fontId="11" fillId="0" borderId="1" xfId="71" applyNumberFormat="1" applyFont="1" applyFill="1" applyBorder="1"/>
    <xf numFmtId="169" fontId="11" fillId="0" borderId="1" xfId="71" applyNumberFormat="1" applyFont="1" applyFill="1" applyBorder="1"/>
    <xf numFmtId="167" fontId="11" fillId="0" borderId="0" xfId="93" applyNumberFormat="1" applyFont="1" applyFill="1"/>
    <xf numFmtId="0" fontId="11" fillId="0" borderId="0" xfId="96" applyFont="1"/>
    <xf numFmtId="0" fontId="11" fillId="0" borderId="1" xfId="96" applyFont="1" applyBorder="1"/>
    <xf numFmtId="168" fontId="11" fillId="0" borderId="0" xfId="17" applyNumberFormat="1" applyFont="1" applyBorder="1"/>
    <xf numFmtId="168" fontId="11" fillId="0" borderId="0" xfId="17" applyNumberFormat="1" applyFont="1"/>
    <xf numFmtId="0" fontId="11" fillId="0" borderId="0" xfId="96" applyFont="1" applyBorder="1"/>
    <xf numFmtId="168" fontId="11" fillId="0" borderId="0" xfId="17" applyNumberFormat="1" applyFont="1" applyBorder="1" applyAlignment="1">
      <alignment horizontal="right"/>
    </xf>
    <xf numFmtId="167" fontId="11" fillId="0" borderId="1" xfId="17" applyNumberFormat="1" applyFont="1" applyBorder="1"/>
    <xf numFmtId="170" fontId="11" fillId="0" borderId="0" xfId="96" applyNumberFormat="1" applyFont="1" applyBorder="1"/>
    <xf numFmtId="167" fontId="11" fillId="0" borderId="0" xfId="17" applyNumberFormat="1" applyFont="1"/>
    <xf numFmtId="170" fontId="11" fillId="0" borderId="0" xfId="17" applyNumberFormat="1" applyFont="1" applyBorder="1" applyAlignment="1">
      <alignment horizontal="left" indent="2"/>
    </xf>
    <xf numFmtId="170" fontId="11" fillId="0" borderId="0" xfId="17" applyNumberFormat="1" applyFont="1" applyBorder="1" applyAlignment="1">
      <alignment horizontal="left" indent="3"/>
    </xf>
    <xf numFmtId="170" fontId="11" fillId="0" borderId="0" xfId="96" applyNumberFormat="1" applyFont="1" applyAlignment="1">
      <alignment horizontal="left" indent="1"/>
    </xf>
    <xf numFmtId="170" fontId="11" fillId="0" borderId="0" xfId="96" applyNumberFormat="1" applyFont="1" applyBorder="1" applyAlignment="1">
      <alignment horizontal="left" indent="1"/>
    </xf>
    <xf numFmtId="170" fontId="11" fillId="0" borderId="0" xfId="96" applyNumberFormat="1" applyFont="1"/>
    <xf numFmtId="167" fontId="11" fillId="0" borderId="0" xfId="17" applyNumberFormat="1" applyFont="1" applyBorder="1" applyAlignment="1">
      <alignment horizontal="right"/>
    </xf>
    <xf numFmtId="0" fontId="3" fillId="0" borderId="0" xfId="0" applyFont="1" applyFill="1" applyAlignment="1">
      <alignment horizontal="center"/>
    </xf>
    <xf numFmtId="169" fontId="3" fillId="0" borderId="0" xfId="0" applyNumberFormat="1" applyFont="1" applyFill="1" applyAlignment="1">
      <alignment horizontal="center"/>
    </xf>
    <xf numFmtId="168" fontId="2" fillId="0" borderId="2" xfId="17" applyNumberFormat="1" applyFill="1" applyBorder="1" applyAlignment="1">
      <alignment horizontal="left" indent="1"/>
    </xf>
    <xf numFmtId="0" fontId="0" fillId="0" borderId="2" xfId="0" applyFill="1" applyBorder="1"/>
    <xf numFmtId="169" fontId="0" fillId="0" borderId="2" xfId="0" applyNumberFormat="1" applyFill="1" applyBorder="1"/>
    <xf numFmtId="167" fontId="5" fillId="0" borderId="2" xfId="17" applyNumberFormat="1" applyFont="1" applyFill="1" applyBorder="1"/>
    <xf numFmtId="168" fontId="3" fillId="0" borderId="0" xfId="69" applyNumberFormat="1" applyFont="1" applyFill="1" applyBorder="1"/>
    <xf numFmtId="168" fontId="12" fillId="0" borderId="0" xfId="69" applyNumberFormat="1" applyFill="1" applyBorder="1"/>
    <xf numFmtId="168" fontId="12" fillId="0" borderId="0" xfId="69" applyNumberFormat="1" applyFont="1" applyFill="1" applyBorder="1" applyAlignment="1">
      <alignment horizontal="left" indent="1"/>
    </xf>
    <xf numFmtId="168" fontId="12" fillId="0" borderId="0" xfId="69" applyNumberFormat="1" applyFont="1" applyFill="1" applyBorder="1" applyAlignment="1">
      <alignment horizontal="left" indent="2"/>
    </xf>
    <xf numFmtId="49" fontId="12" fillId="0" borderId="0" xfId="69" applyNumberFormat="1" applyFill="1" applyBorder="1" applyAlignment="1">
      <alignment horizontal="left" indent="2"/>
    </xf>
    <xf numFmtId="168" fontId="12" fillId="0" borderId="0" xfId="69" applyNumberFormat="1" applyFill="1" applyBorder="1" applyAlignment="1">
      <alignment horizontal="left" indent="1"/>
    </xf>
    <xf numFmtId="167" fontId="3" fillId="0" borderId="2" xfId="70" applyNumberFormat="1" applyFont="1" applyBorder="1" applyAlignment="1">
      <alignment horizontal="center"/>
    </xf>
    <xf numFmtId="169" fontId="3" fillId="0" borderId="2" xfId="70" applyNumberFormat="1" applyFont="1" applyBorder="1" applyAlignment="1">
      <alignment horizontal="center"/>
    </xf>
    <xf numFmtId="169" fontId="3" fillId="0" borderId="2" xfId="70" applyNumberFormat="1" applyFont="1" applyFill="1" applyBorder="1" applyAlignment="1">
      <alignment horizontal="center"/>
    </xf>
    <xf numFmtId="167" fontId="3" fillId="0" borderId="2" xfId="70" applyNumberFormat="1" applyFont="1" applyFill="1" applyBorder="1" applyAlignment="1">
      <alignment horizontal="center"/>
    </xf>
    <xf numFmtId="168" fontId="0" fillId="0" borderId="2" xfId="17" applyNumberFormat="1" applyFont="1" applyFill="1" applyBorder="1" applyAlignment="1">
      <alignment horizontal="left" indent="2"/>
    </xf>
    <xf numFmtId="167" fontId="0" fillId="0" borderId="2" xfId="17" applyNumberFormat="1" applyFont="1" applyFill="1" applyBorder="1"/>
    <xf numFmtId="169" fontId="0" fillId="0" borderId="2" xfId="17" applyNumberFormat="1" applyFont="1" applyFill="1" applyBorder="1"/>
    <xf numFmtId="168" fontId="0" fillId="0" borderId="2" xfId="17" applyNumberFormat="1" applyFont="1" applyFill="1" applyBorder="1"/>
    <xf numFmtId="168" fontId="0" fillId="0" borderId="0" xfId="19" applyNumberFormat="1" applyFont="1" applyFill="1" applyBorder="1" applyAlignment="1">
      <alignment horizontal="left" indent="2"/>
    </xf>
    <xf numFmtId="168" fontId="0" fillId="0" borderId="0" xfId="19" applyNumberFormat="1" applyFont="1" applyFill="1" applyBorder="1" applyAlignment="1">
      <alignment horizontal="left" indent="3"/>
    </xf>
    <xf numFmtId="167" fontId="3" fillId="0" borderId="0" xfId="19" applyNumberFormat="1" applyFont="1" applyFill="1" applyBorder="1"/>
    <xf numFmtId="167" fontId="3" fillId="0" borderId="0" xfId="19" applyNumberFormat="1" applyFont="1" applyFill="1" applyBorder="1" applyAlignment="1">
      <alignment horizontal="left" indent="1"/>
    </xf>
    <xf numFmtId="0" fontId="0" fillId="0" borderId="2" xfId="0" applyBorder="1"/>
    <xf numFmtId="168" fontId="3" fillId="0" borderId="0" xfId="72" applyNumberFormat="1" applyFont="1" applyFill="1" applyBorder="1"/>
    <xf numFmtId="168" fontId="5" fillId="0" borderId="0" xfId="72" applyNumberFormat="1" applyFont="1" applyFill="1" applyBorder="1" applyAlignment="1">
      <alignment horizontal="left" indent="2"/>
    </xf>
    <xf numFmtId="168" fontId="5" fillId="0" borderId="0" xfId="72" applyNumberFormat="1" applyFont="1" applyFill="1" applyBorder="1" applyAlignment="1">
      <alignment horizontal="left" indent="3"/>
    </xf>
    <xf numFmtId="168" fontId="3" fillId="0" borderId="0" xfId="72" applyNumberFormat="1" applyFont="1" applyFill="1" applyBorder="1" applyAlignment="1">
      <alignment horizontal="left"/>
    </xf>
    <xf numFmtId="168" fontId="3" fillId="0" borderId="0" xfId="72" applyNumberFormat="1" applyFont="1" applyFill="1" applyBorder="1" applyAlignment="1">
      <alignment horizontal="left" indent="1"/>
    </xf>
    <xf numFmtId="168" fontId="12" fillId="0" borderId="0" xfId="72" applyNumberFormat="1" applyFont="1" applyFill="1" applyBorder="1" applyAlignment="1">
      <alignment horizontal="left" indent="1"/>
    </xf>
    <xf numFmtId="168" fontId="12" fillId="0" borderId="0" xfId="72" applyNumberFormat="1" applyFont="1" applyFill="1" applyBorder="1" applyAlignment="1">
      <alignment horizontal="left" indent="2"/>
    </xf>
    <xf numFmtId="168" fontId="12" fillId="0" borderId="0" xfId="72" applyNumberFormat="1" applyFill="1" applyBorder="1" applyAlignment="1">
      <alignment horizontal="left" indent="2"/>
    </xf>
    <xf numFmtId="168" fontId="5" fillId="0" borderId="0" xfId="72" applyNumberFormat="1" applyFont="1" applyFill="1" applyBorder="1" applyAlignment="1">
      <alignment horizontal="left" indent="1"/>
    </xf>
    <xf numFmtId="167" fontId="3" fillId="0" borderId="0" xfId="72" applyNumberFormat="1" applyFont="1" applyFill="1" applyBorder="1" applyAlignment="1">
      <alignment horizontal="left" indent="1"/>
    </xf>
    <xf numFmtId="168" fontId="5" fillId="0" borderId="0" xfId="73" applyNumberFormat="1" applyFont="1" applyFill="1" applyBorder="1" applyAlignment="1">
      <alignment horizontal="left" indent="2"/>
    </xf>
    <xf numFmtId="168" fontId="3" fillId="0" borderId="0" xfId="73" applyNumberFormat="1" applyFont="1" applyFill="1" applyBorder="1" applyAlignment="1">
      <alignment horizontal="left" indent="1"/>
    </xf>
    <xf numFmtId="168" fontId="3" fillId="0" borderId="0" xfId="74" applyNumberFormat="1" applyFont="1" applyFill="1" applyBorder="1"/>
    <xf numFmtId="168" fontId="3" fillId="0" borderId="0" xfId="74" applyNumberFormat="1" applyFont="1" applyFill="1" applyBorder="1" applyAlignment="1">
      <alignment horizontal="left"/>
    </xf>
    <xf numFmtId="168" fontId="3" fillId="0" borderId="0" xfId="74" applyNumberFormat="1" applyFont="1" applyFill="1" applyBorder="1" applyAlignment="1">
      <alignment horizontal="left" indent="1"/>
    </xf>
    <xf numFmtId="168" fontId="12" fillId="0" borderId="0" xfId="74" applyNumberFormat="1" applyFont="1" applyFill="1" applyBorder="1" applyAlignment="1">
      <alignment horizontal="left" indent="2"/>
    </xf>
    <xf numFmtId="0" fontId="3" fillId="0" borderId="2" xfId="94" applyFont="1" applyFill="1" applyBorder="1" applyAlignment="1">
      <alignment horizontal="center" vertical="justify"/>
    </xf>
    <xf numFmtId="169" fontId="3" fillId="0" borderId="2" xfId="94" applyNumberFormat="1" applyFont="1" applyFill="1" applyBorder="1" applyAlignment="1">
      <alignment horizontal="center" vertical="justify"/>
    </xf>
    <xf numFmtId="168" fontId="5" fillId="0" borderId="2" xfId="71" applyNumberFormat="1" applyFont="1" applyFill="1" applyBorder="1" applyAlignment="1">
      <alignment horizontal="left" indent="2"/>
    </xf>
    <xf numFmtId="168" fontId="5" fillId="0" borderId="2" xfId="71" applyNumberFormat="1" applyFont="1" applyFill="1" applyBorder="1" applyAlignment="1">
      <alignment horizontal="left" indent="1"/>
    </xf>
    <xf numFmtId="169" fontId="11" fillId="0" borderId="2" xfId="71" applyNumberFormat="1" applyFont="1" applyFill="1" applyBorder="1"/>
    <xf numFmtId="168" fontId="0" fillId="0" borderId="2" xfId="17" applyNumberFormat="1" applyFont="1" applyFill="1" applyBorder="1" applyAlignment="1">
      <alignment horizontal="left" indent="1"/>
    </xf>
    <xf numFmtId="167" fontId="11" fillId="0" borderId="2" xfId="71" applyNumberFormat="1" applyFont="1" applyFill="1" applyBorder="1"/>
    <xf numFmtId="165" fontId="0" fillId="0" borderId="2" xfId="18" applyFont="1" applyFill="1" applyBorder="1" applyAlignment="1">
      <alignment horizontal="right"/>
    </xf>
    <xf numFmtId="0" fontId="11" fillId="0" borderId="2" xfId="96" applyFont="1" applyBorder="1"/>
    <xf numFmtId="170" fontId="5" fillId="0" borderId="2" xfId="96" applyNumberFormat="1" applyFont="1" applyBorder="1"/>
    <xf numFmtId="170" fontId="11" fillId="0" borderId="2" xfId="96" applyNumberFormat="1" applyFont="1" applyBorder="1"/>
    <xf numFmtId="170" fontId="0" fillId="0" borderId="2" xfId="17" applyNumberFormat="1" applyFont="1" applyBorder="1" applyAlignment="1">
      <alignment horizontal="left" indent="2"/>
    </xf>
    <xf numFmtId="168" fontId="11" fillId="0" borderId="2" xfId="17" applyNumberFormat="1" applyFont="1" applyBorder="1" applyAlignment="1">
      <alignment horizontal="left" indent="2"/>
    </xf>
    <xf numFmtId="0" fontId="4" fillId="0" borderId="0" xfId="99" applyFont="1" applyFill="1" applyBorder="1" applyAlignment="1">
      <alignment horizontal="left" indent="1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0" xfId="0" applyNumberFormat="1" applyFont="1" applyFill="1"/>
    <xf numFmtId="168" fontId="3" fillId="0" borderId="0" xfId="17" applyNumberFormat="1" applyFont="1" applyFill="1" applyBorder="1" applyAlignment="1">
      <alignment horizontal="right" vertical="justify"/>
    </xf>
    <xf numFmtId="168" fontId="11" fillId="0" borderId="0" xfId="17" applyNumberFormat="1" applyFont="1" applyFill="1" applyBorder="1" applyAlignment="1">
      <alignment horizontal="right"/>
    </xf>
    <xf numFmtId="168" fontId="11" fillId="0" borderId="0" xfId="17" applyNumberFormat="1" applyFont="1" applyFill="1" applyAlignment="1">
      <alignment horizontal="right"/>
    </xf>
    <xf numFmtId="167" fontId="3" fillId="0" borderId="0" xfId="17" applyNumberFormat="1" applyFont="1" applyFill="1"/>
    <xf numFmtId="173" fontId="2" fillId="0" borderId="0" xfId="93" applyNumberFormat="1" applyFill="1"/>
    <xf numFmtId="173" fontId="14" fillId="0" borderId="0" xfId="101" applyNumberFormat="1" applyFont="1" applyBorder="1" applyAlignment="1">
      <alignment horizontal="right" vertical="top"/>
    </xf>
    <xf numFmtId="168" fontId="2" fillId="0" borderId="0" xfId="93" applyNumberFormat="1" applyFill="1"/>
    <xf numFmtId="168" fontId="15" fillId="2" borderId="0" xfId="17" applyNumberFormat="1" applyFont="1" applyFill="1" applyBorder="1" applyAlignment="1">
      <alignment horizontal="right"/>
    </xf>
    <xf numFmtId="167" fontId="15" fillId="2" borderId="0" xfId="17" applyNumberFormat="1" applyFont="1" applyFill="1" applyBorder="1" applyAlignment="1">
      <alignment horizontal="right"/>
    </xf>
    <xf numFmtId="167" fontId="2" fillId="0" borderId="0" xfId="17" applyNumberFormat="1" applyFont="1" applyBorder="1" applyAlignment="1">
      <alignment horizontal="right"/>
    </xf>
    <xf numFmtId="0" fontId="4" fillId="0" borderId="1" xfId="0" applyFont="1" applyBorder="1" applyAlignment="1">
      <alignment horizontal="left" indent="1"/>
    </xf>
    <xf numFmtId="168" fontId="3" fillId="0" borderId="1" xfId="17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8" fontId="7" fillId="0" borderId="1" xfId="17" applyNumberFormat="1" applyFont="1" applyFill="1" applyBorder="1" applyAlignment="1">
      <alignment horizontal="center"/>
    </xf>
    <xf numFmtId="169" fontId="7" fillId="0" borderId="1" xfId="17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69" fontId="3" fillId="0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167" fontId="3" fillId="0" borderId="1" xfId="70" applyNumberFormat="1" applyFont="1" applyBorder="1" applyAlignment="1">
      <alignment horizontal="center" vertical="center"/>
    </xf>
    <xf numFmtId="167" fontId="3" fillId="0" borderId="0" xfId="70" applyNumberFormat="1" applyFont="1" applyBorder="1" applyAlignment="1">
      <alignment horizontal="center" vertical="center"/>
    </xf>
    <xf numFmtId="167" fontId="3" fillId="0" borderId="2" xfId="70" applyNumberFormat="1" applyFont="1" applyBorder="1" applyAlignment="1">
      <alignment horizontal="center" vertical="center"/>
    </xf>
    <xf numFmtId="167" fontId="7" fillId="0" borderId="1" xfId="70" applyNumberFormat="1" applyFont="1" applyFill="1" applyBorder="1" applyAlignment="1">
      <alignment horizontal="center"/>
    </xf>
    <xf numFmtId="167" fontId="7" fillId="0" borderId="1" xfId="70" applyNumberFormat="1" applyFont="1" applyBorder="1" applyAlignment="1">
      <alignment horizontal="center"/>
    </xf>
    <xf numFmtId="0" fontId="0" fillId="0" borderId="1" xfId="0" applyBorder="1"/>
    <xf numFmtId="0" fontId="0" fillId="0" borderId="0" xfId="0"/>
    <xf numFmtId="167" fontId="3" fillId="0" borderId="1" xfId="70" applyNumberFormat="1" applyFont="1" applyFill="1" applyBorder="1" applyAlignment="1">
      <alignment horizontal="center" vertical="center"/>
    </xf>
    <xf numFmtId="167" fontId="3" fillId="0" borderId="0" xfId="70" applyNumberFormat="1" applyFont="1" applyFill="1" applyBorder="1" applyAlignment="1">
      <alignment horizontal="center" vertical="center"/>
    </xf>
    <xf numFmtId="167" fontId="3" fillId="0" borderId="2" xfId="70" applyNumberFormat="1" applyFont="1" applyFill="1" applyBorder="1" applyAlignment="1">
      <alignment horizontal="center" vertical="center"/>
    </xf>
    <xf numFmtId="167" fontId="7" fillId="0" borderId="1" xfId="70" applyNumberFormat="1" applyFont="1" applyBorder="1" applyAlignment="1">
      <alignment horizontal="center" wrapText="1"/>
    </xf>
    <xf numFmtId="167" fontId="3" fillId="0" borderId="3" xfId="70" applyNumberFormat="1" applyFont="1" applyBorder="1" applyAlignment="1">
      <alignment horizontal="center"/>
    </xf>
    <xf numFmtId="167" fontId="7" fillId="0" borderId="0" xfId="70" applyNumberFormat="1" applyFont="1" applyFill="1" applyBorder="1" applyAlignment="1">
      <alignment horizontal="center"/>
    </xf>
    <xf numFmtId="0" fontId="3" fillId="0" borderId="3" xfId="94" applyFont="1" applyFill="1" applyBorder="1" applyAlignment="1">
      <alignment horizontal="center"/>
    </xf>
    <xf numFmtId="168" fontId="3" fillId="0" borderId="1" xfId="75" applyNumberFormat="1" applyFont="1" applyFill="1" applyBorder="1" applyAlignment="1">
      <alignment horizontal="center" vertical="center"/>
    </xf>
    <xf numFmtId="168" fontId="3" fillId="0" borderId="0" xfId="75" applyNumberFormat="1" applyFont="1" applyFill="1" applyBorder="1" applyAlignment="1">
      <alignment horizontal="center" vertical="center"/>
    </xf>
    <xf numFmtId="168" fontId="3" fillId="0" borderId="2" xfId="75" applyNumberFormat="1" applyFont="1" applyFill="1" applyBorder="1" applyAlignment="1">
      <alignment horizontal="center" vertical="center"/>
    </xf>
    <xf numFmtId="0" fontId="8" fillId="0" borderId="1" xfId="94" applyFont="1" applyFill="1" applyBorder="1" applyAlignment="1">
      <alignment horizontal="center"/>
    </xf>
    <xf numFmtId="0" fontId="8" fillId="0" borderId="0" xfId="94" applyFont="1" applyFill="1" applyBorder="1" applyAlignment="1">
      <alignment horizontal="center"/>
    </xf>
    <xf numFmtId="168" fontId="7" fillId="0" borderId="1" xfId="75" applyNumberFormat="1" applyFont="1" applyFill="1" applyBorder="1" applyAlignment="1">
      <alignment horizontal="center" wrapText="1"/>
    </xf>
    <xf numFmtId="168" fontId="7" fillId="0" borderId="0" xfId="75" applyNumberFormat="1" applyFont="1" applyFill="1" applyBorder="1" applyAlignment="1">
      <alignment horizontal="center" wrapText="1"/>
    </xf>
    <xf numFmtId="168" fontId="7" fillId="0" borderId="0" xfId="75" applyNumberFormat="1" applyFont="1" applyFill="1" applyBorder="1" applyAlignment="1">
      <alignment horizontal="center"/>
    </xf>
    <xf numFmtId="0" fontId="3" fillId="0" borderId="2" xfId="93" applyFont="1" applyFill="1" applyBorder="1" applyAlignment="1">
      <alignment horizontal="center"/>
    </xf>
    <xf numFmtId="0" fontId="3" fillId="0" borderId="0" xfId="93" applyFont="1" applyFill="1" applyAlignment="1">
      <alignment horizontal="center"/>
    </xf>
    <xf numFmtId="0" fontId="3" fillId="0" borderId="0" xfId="95" applyFont="1" applyFill="1" applyAlignment="1">
      <alignment horizontal="center"/>
    </xf>
    <xf numFmtId="168" fontId="7" fillId="0" borderId="1" xfId="17" applyNumberFormat="1" applyFont="1" applyFill="1" applyBorder="1" applyAlignment="1">
      <alignment horizontal="center" wrapText="1"/>
    </xf>
    <xf numFmtId="168" fontId="7" fillId="0" borderId="0" xfId="17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68" fontId="3" fillId="0" borderId="3" xfId="17" applyNumberFormat="1" applyFont="1" applyFill="1" applyBorder="1" applyAlignment="1">
      <alignment horizontal="center"/>
    </xf>
    <xf numFmtId="168" fontId="7" fillId="0" borderId="0" xfId="17" applyNumberFormat="1" applyFont="1" applyFill="1" applyBorder="1" applyAlignment="1">
      <alignment horizontal="center" vertical="center" wrapText="1"/>
    </xf>
    <xf numFmtId="168" fontId="3" fillId="0" borderId="1" xfId="17" applyNumberFormat="1" applyFont="1" applyFill="1" applyBorder="1" applyAlignment="1">
      <alignment horizontal="center" wrapText="1"/>
    </xf>
    <xf numFmtId="169" fontId="3" fillId="0" borderId="1" xfId="17" applyNumberFormat="1" applyFont="1" applyFill="1" applyBorder="1" applyAlignment="1">
      <alignment horizontal="center" wrapText="1"/>
    </xf>
    <xf numFmtId="168" fontId="3" fillId="0" borderId="2" xfId="17" applyNumberFormat="1" applyFont="1" applyFill="1" applyBorder="1" applyAlignment="1">
      <alignment horizontal="center" wrapText="1"/>
    </xf>
    <xf numFmtId="169" fontId="3" fillId="0" borderId="2" xfId="17" applyNumberFormat="1" applyFont="1" applyFill="1" applyBorder="1" applyAlignment="1">
      <alignment horizontal="center" wrapText="1"/>
    </xf>
    <xf numFmtId="169" fontId="3" fillId="0" borderId="3" xfId="17" applyNumberFormat="1" applyFont="1" applyFill="1" applyBorder="1" applyAlignment="1">
      <alignment horizontal="center"/>
    </xf>
    <xf numFmtId="0" fontId="3" fillId="0" borderId="0" xfId="97" applyFont="1" applyAlignment="1">
      <alignment horizontal="center"/>
    </xf>
    <xf numFmtId="0" fontId="3" fillId="0" borderId="0" xfId="98" applyFont="1" applyAlignment="1">
      <alignment horizontal="center"/>
    </xf>
    <xf numFmtId="168" fontId="3" fillId="0" borderId="0" xfId="17" applyNumberFormat="1" applyFont="1" applyBorder="1" applyAlignment="1">
      <alignment horizontal="center" vertical="center" wrapText="1"/>
    </xf>
    <xf numFmtId="0" fontId="3" fillId="0" borderId="0" xfId="96" applyFont="1" applyBorder="1" applyAlignment="1">
      <alignment horizontal="center" vertical="center" wrapText="1"/>
    </xf>
    <xf numFmtId="168" fontId="3" fillId="0" borderId="3" xfId="17" applyNumberFormat="1" applyFont="1" applyBorder="1" applyAlignment="1">
      <alignment horizontal="center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1" xfId="17" applyNumberFormat="1" applyFont="1" applyBorder="1" applyAlignment="1">
      <alignment horizontal="center" vertical="center" wrapText="1"/>
    </xf>
    <xf numFmtId="0" fontId="3" fillId="0" borderId="0" xfId="96" applyFont="1" applyAlignment="1">
      <alignment horizontal="center"/>
    </xf>
    <xf numFmtId="170" fontId="3" fillId="0" borderId="0" xfId="96" applyNumberFormat="1" applyFont="1" applyAlignment="1">
      <alignment horizontal="center"/>
    </xf>
    <xf numFmtId="170" fontId="3" fillId="0" borderId="1" xfId="17" applyNumberFormat="1" applyFont="1" applyBorder="1" applyAlignment="1">
      <alignment horizontal="center" vertical="center" wrapText="1"/>
    </xf>
    <xf numFmtId="170" fontId="11" fillId="0" borderId="2" xfId="96" applyNumberFormat="1" applyFont="1" applyBorder="1" applyAlignment="1">
      <alignment horizontal="center" vertical="center" wrapText="1"/>
    </xf>
    <xf numFmtId="170" fontId="3" fillId="0" borderId="3" xfId="17" applyNumberFormat="1" applyFont="1" applyBorder="1" applyAlignment="1">
      <alignment horizontal="center"/>
    </xf>
  </cellXfs>
  <cellStyles count="102">
    <cellStyle name="Euro" xfId="1"/>
    <cellStyle name="Euro 10" xfId="2"/>
    <cellStyle name="Euro 11" xfId="3"/>
    <cellStyle name="Euro 12" xfId="4"/>
    <cellStyle name="Euro 13" xfId="5"/>
    <cellStyle name="Euro 14" xfId="6"/>
    <cellStyle name="Euro 15" xfId="7"/>
    <cellStyle name="Euro 16" xfId="8"/>
    <cellStyle name="Euro 2" xfId="9"/>
    <cellStyle name="Euro 3" xfId="10"/>
    <cellStyle name="Euro 4" xfId="11"/>
    <cellStyle name="Euro 5" xfId="12"/>
    <cellStyle name="Euro 6" xfId="13"/>
    <cellStyle name="Euro 7" xfId="14"/>
    <cellStyle name="Euro 8" xfId="15"/>
    <cellStyle name="Euro 9" xfId="16"/>
    <cellStyle name="Millares" xfId="17" builtinId="3"/>
    <cellStyle name="Millares [0]" xfId="18" builtinId="6"/>
    <cellStyle name="Millares 10" xfId="19"/>
    <cellStyle name="Millares 2" xfId="20"/>
    <cellStyle name="Millares 2 10" xfId="21"/>
    <cellStyle name="Millares 2 11" xfId="22"/>
    <cellStyle name="Millares 2 12" xfId="23"/>
    <cellStyle name="Millares 2 13" xfId="24"/>
    <cellStyle name="Millares 2 14" xfId="25"/>
    <cellStyle name="Millares 2 15" xfId="26"/>
    <cellStyle name="Millares 2 16" xfId="27"/>
    <cellStyle name="Millares 2 2" xfId="28"/>
    <cellStyle name="Millares 2 3" xfId="29"/>
    <cellStyle name="Millares 2 4" xfId="30"/>
    <cellStyle name="Millares 2 5" xfId="31"/>
    <cellStyle name="Millares 2 6" xfId="32"/>
    <cellStyle name="Millares 2 7" xfId="33"/>
    <cellStyle name="Millares 2 8" xfId="34"/>
    <cellStyle name="Millares 2 9" xfId="35"/>
    <cellStyle name="Millares 3" xfId="36"/>
    <cellStyle name="Millares 3 10" xfId="37"/>
    <cellStyle name="Millares 3 11" xfId="38"/>
    <cellStyle name="Millares 3 12" xfId="39"/>
    <cellStyle name="Millares 3 13" xfId="40"/>
    <cellStyle name="Millares 3 14" xfId="41"/>
    <cellStyle name="Millares 3 15" xfId="42"/>
    <cellStyle name="Millares 3 16" xfId="43"/>
    <cellStyle name="Millares 3 2" xfId="44"/>
    <cellStyle name="Millares 3 3" xfId="45"/>
    <cellStyle name="Millares 3 4" xfId="46"/>
    <cellStyle name="Millares 3 5" xfId="47"/>
    <cellStyle name="Millares 3 6" xfId="48"/>
    <cellStyle name="Millares 3 7" xfId="49"/>
    <cellStyle name="Millares 3 8" xfId="50"/>
    <cellStyle name="Millares 3 9" xfId="51"/>
    <cellStyle name="Millares 4 10" xfId="52"/>
    <cellStyle name="Millares 4 11" xfId="53"/>
    <cellStyle name="Millares 4 12" xfId="54"/>
    <cellStyle name="Millares 4 13" xfId="55"/>
    <cellStyle name="Millares 4 14" xfId="56"/>
    <cellStyle name="Millares 4 15" xfId="57"/>
    <cellStyle name="Millares 4 16" xfId="58"/>
    <cellStyle name="Millares 4 2" xfId="59"/>
    <cellStyle name="Millares 4 3" xfId="60"/>
    <cellStyle name="Millares 4 4" xfId="61"/>
    <cellStyle name="Millares 4 5" xfId="62"/>
    <cellStyle name="Millares 4 6" xfId="63"/>
    <cellStyle name="Millares 4 7" xfId="64"/>
    <cellStyle name="Millares 4 8" xfId="65"/>
    <cellStyle name="Millares 4 9" xfId="66"/>
    <cellStyle name="Millares 5" xfId="67"/>
    <cellStyle name="Millares 6" xfId="68"/>
    <cellStyle name="Millares 7" xfId="69"/>
    <cellStyle name="Millares 9" xfId="70"/>
    <cellStyle name="Millares_05. Mercado Laboral" xfId="71"/>
    <cellStyle name="Millares_05. Mercado Laboral 12" xfId="72"/>
    <cellStyle name="Millares_05. Mercado Laboral 13" xfId="73"/>
    <cellStyle name="Millares_05. Mercado Laboral 15" xfId="74"/>
    <cellStyle name="Millares_05. Mercado Laboral 16" xfId="75"/>
    <cellStyle name="Millares_cruces de mercado laboral" xfId="76"/>
    <cellStyle name="Normal" xfId="0" builtinId="0"/>
    <cellStyle name="Normal 2" xfId="77"/>
    <cellStyle name="Normal 2 10" xfId="78"/>
    <cellStyle name="Normal 2 11" xfId="79"/>
    <cellStyle name="Normal 2 12" xfId="80"/>
    <cellStyle name="Normal 2 13" xfId="81"/>
    <cellStyle name="Normal 2 14" xfId="82"/>
    <cellStyle name="Normal 2 15" xfId="83"/>
    <cellStyle name="Normal 2 16" xfId="84"/>
    <cellStyle name="Normal 2 2" xfId="85"/>
    <cellStyle name="Normal 2 3" xfId="86"/>
    <cellStyle name="Normal 2 4" xfId="87"/>
    <cellStyle name="Normal 2 5" xfId="88"/>
    <cellStyle name="Normal 2 6" xfId="89"/>
    <cellStyle name="Normal 2 7" xfId="90"/>
    <cellStyle name="Normal 2 8" xfId="91"/>
    <cellStyle name="Normal 2 9" xfId="92"/>
    <cellStyle name="Normal 3" xfId="100"/>
    <cellStyle name="Normal_05. Mercado Laboral" xfId="93"/>
    <cellStyle name="Normal_05. Mercado Laboral 14" xfId="94"/>
    <cellStyle name="Normal_05. Mercado Laboral 8" xfId="95"/>
    <cellStyle name="Normal_Hoja1" xfId="101"/>
    <cellStyle name="Normal_Mercado Laboral" xfId="96"/>
    <cellStyle name="Normal_Mercado Laboral 15" xfId="97"/>
    <cellStyle name="Normal_Mercado Laboral 16" xfId="98"/>
    <cellStyle name="Normal_Mercado Laboral 17" xfId="9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21</xdr:row>
      <xdr:rowOff>129271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29525" cy="3129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8.%20Mercado%20Labo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rcLab"/>
    </sheetNames>
    <sheetDataSet>
      <sheetData sheetId="0">
        <row r="7">
          <cell r="C7">
            <v>6496542.2253903775</v>
          </cell>
          <cell r="D7">
            <v>3101918.386952363</v>
          </cell>
          <cell r="E7">
            <v>3394623.8384337542</v>
          </cell>
          <cell r="F7">
            <v>3369918.702429974</v>
          </cell>
          <cell r="G7">
            <v>2183811.2855554074</v>
          </cell>
          <cell r="H7">
            <v>1186107.4168749917</v>
          </cell>
        </row>
        <row r="8">
          <cell r="C8">
            <v>857760.44775559404</v>
          </cell>
          <cell r="D8">
            <v>393734.6870278907</v>
          </cell>
          <cell r="E8">
            <v>464025.76072777691</v>
          </cell>
          <cell r="F8">
            <v>467188.74526785023</v>
          </cell>
          <cell r="G8">
            <v>254131.01685993635</v>
          </cell>
          <cell r="H8">
            <v>213057.72840791391</v>
          </cell>
        </row>
        <row r="9">
          <cell r="C9">
            <v>497687.19798993942</v>
          </cell>
          <cell r="D9">
            <v>230003.15242786394</v>
          </cell>
          <cell r="E9">
            <v>267684.04556207807</v>
          </cell>
          <cell r="F9">
            <v>259402.53058752546</v>
          </cell>
          <cell r="G9">
            <v>148223.19205415787</v>
          </cell>
          <cell r="H9">
            <v>111179.33853337044</v>
          </cell>
        </row>
        <row r="10">
          <cell r="C10">
            <v>1701002.223517769</v>
          </cell>
          <cell r="D10">
            <v>753782.0528930258</v>
          </cell>
          <cell r="E10">
            <v>947220.17062509607</v>
          </cell>
          <cell r="F10">
            <v>876714.13164332137</v>
          </cell>
          <cell r="G10">
            <v>485614.90415061917</v>
          </cell>
          <cell r="H10">
            <v>391099.2274926001</v>
          </cell>
        </row>
        <row r="11">
          <cell r="C11">
            <v>3440092.3561230674</v>
          </cell>
          <cell r="D11">
            <v>1724398.4946040234</v>
          </cell>
          <cell r="E11">
            <v>1715693.8615193574</v>
          </cell>
          <cell r="F11">
            <v>1766613.2949318059</v>
          </cell>
          <cell r="G11">
            <v>1295842.172490871</v>
          </cell>
          <cell r="H11">
            <v>470771.12244103488</v>
          </cell>
        </row>
        <row r="13">
          <cell r="C13">
            <v>1369469.1997716185</v>
          </cell>
          <cell r="D13">
            <v>676618.09153610142</v>
          </cell>
          <cell r="E13">
            <v>692851.1082355479</v>
          </cell>
          <cell r="F13">
            <v>611951.88609528192</v>
          </cell>
          <cell r="G13">
            <v>466998.81020131829</v>
          </cell>
          <cell r="H13">
            <v>144953.07589395283</v>
          </cell>
        </row>
        <row r="14">
          <cell r="C14">
            <v>1383694.3133785194</v>
          </cell>
          <cell r="D14">
            <v>658999.74578254332</v>
          </cell>
          <cell r="E14">
            <v>724694.56759603776</v>
          </cell>
          <cell r="F14">
            <v>662717.98968631844</v>
          </cell>
          <cell r="G14">
            <v>454728.0302529562</v>
          </cell>
          <cell r="H14">
            <v>207989.95943333197</v>
          </cell>
        </row>
        <row r="15">
          <cell r="C15">
            <v>1330972.1186159998</v>
          </cell>
          <cell r="D15">
            <v>621655.54564620857</v>
          </cell>
          <cell r="E15">
            <v>709316.57296979066</v>
          </cell>
          <cell r="F15">
            <v>676675.96986807825</v>
          </cell>
          <cell r="G15">
            <v>433037.60009726736</v>
          </cell>
          <cell r="H15">
            <v>243638.36977078565</v>
          </cell>
        </row>
        <row r="16">
          <cell r="C16">
            <v>1249504.5565791668</v>
          </cell>
          <cell r="D16">
            <v>585307.03671593766</v>
          </cell>
          <cell r="E16">
            <v>664197.51986322005</v>
          </cell>
          <cell r="F16">
            <v>712885.45619770593</v>
          </cell>
          <cell r="G16">
            <v>423700.40014449146</v>
          </cell>
          <cell r="H16">
            <v>289185.05605318467</v>
          </cell>
        </row>
        <row r="17">
          <cell r="C17">
            <v>1096725.5768691038</v>
          </cell>
          <cell r="D17">
            <v>528908.71521560999</v>
          </cell>
          <cell r="E17">
            <v>567816.86165343947</v>
          </cell>
          <cell r="F17">
            <v>679411.18631588481</v>
          </cell>
          <cell r="G17">
            <v>387881.53023369354</v>
          </cell>
          <cell r="H17">
            <v>291529.65608216426</v>
          </cell>
        </row>
        <row r="18">
          <cell r="C18">
            <v>66176.46017284556</v>
          </cell>
          <cell r="D18">
            <v>30429.252056475947</v>
          </cell>
          <cell r="E18">
            <v>35747.208116369446</v>
          </cell>
          <cell r="F18">
            <v>26276.214267339477</v>
          </cell>
          <cell r="G18">
            <v>17464.914625826917</v>
          </cell>
          <cell r="H18">
            <v>8811.2996415125217</v>
          </cell>
        </row>
        <row r="20">
          <cell r="C20">
            <v>755082.92191396316</v>
          </cell>
          <cell r="D20">
            <v>354800.64765712054</v>
          </cell>
          <cell r="E20">
            <v>400282.27425679413</v>
          </cell>
          <cell r="F20">
            <v>391588.70779017627</v>
          </cell>
          <cell r="G20">
            <v>281214.6810294888</v>
          </cell>
          <cell r="H20">
            <v>110374.02676069355</v>
          </cell>
        </row>
        <row r="21">
          <cell r="C21">
            <v>3425385.1884576371</v>
          </cell>
          <cell r="D21">
            <v>1696204.9852506386</v>
          </cell>
          <cell r="E21">
            <v>1729180.2032073736</v>
          </cell>
          <cell r="F21">
            <v>1755662.9233998924</v>
          </cell>
          <cell r="G21">
            <v>1227887.8835906871</v>
          </cell>
          <cell r="H21">
            <v>527775.03980929905</v>
          </cell>
        </row>
        <row r="22">
          <cell r="C22">
            <v>1850263.0510925085</v>
          </cell>
          <cell r="D22">
            <v>832364.93896373163</v>
          </cell>
          <cell r="E22">
            <v>1017898.1121290899</v>
          </cell>
          <cell r="F22">
            <v>909714.45300022734</v>
          </cell>
          <cell r="G22">
            <v>515834.86374999408</v>
          </cell>
          <cell r="H22">
            <v>393879.58925014827</v>
          </cell>
        </row>
        <row r="23">
          <cell r="C23">
            <v>446560.60034570302</v>
          </cell>
          <cell r="D23">
            <v>206538.39798496518</v>
          </cell>
          <cell r="E23">
            <v>240022.20236073749</v>
          </cell>
          <cell r="F23">
            <v>299338.30842071399</v>
          </cell>
          <cell r="G23">
            <v>149283.35692147742</v>
          </cell>
          <cell r="H23">
            <v>150054.95149923622</v>
          </cell>
        </row>
        <row r="24">
          <cell r="C24">
            <v>19250.463576691978</v>
          </cell>
          <cell r="D24">
            <v>12009.417096362286</v>
          </cell>
          <cell r="E24">
            <v>7241.0464803296791</v>
          </cell>
          <cell r="F24">
            <v>13614.30981949707</v>
          </cell>
          <cell r="G24">
            <v>9590.5002639447885</v>
          </cell>
          <cell r="H24">
            <v>4023.8095555522823</v>
          </cell>
        </row>
        <row r="26">
          <cell r="C26">
            <v>439837.18702688173</v>
          </cell>
          <cell r="D26">
            <v>218613.25886932408</v>
          </cell>
          <cell r="E26">
            <v>221223.92815755965</v>
          </cell>
          <cell r="F26">
            <v>20743.0073122584</v>
          </cell>
          <cell r="G26">
            <v>15989.874107018426</v>
          </cell>
          <cell r="H26">
            <v>4753.1332052399548</v>
          </cell>
        </row>
        <row r="27">
          <cell r="C27">
            <v>648253.59172367665</v>
          </cell>
          <cell r="D27">
            <v>343329.85040013096</v>
          </cell>
          <cell r="E27">
            <v>304923.74132351595</v>
          </cell>
          <cell r="F27">
            <v>110128.29207418495</v>
          </cell>
          <cell r="G27">
            <v>88722.076078933896</v>
          </cell>
          <cell r="H27">
            <v>21406.215995251019</v>
          </cell>
        </row>
        <row r="28">
          <cell r="C28">
            <v>861007.55690481316</v>
          </cell>
          <cell r="D28">
            <v>448624.14219487319</v>
          </cell>
          <cell r="E28">
            <v>412383.41470988479</v>
          </cell>
          <cell r="F28">
            <v>332325.42914742971</v>
          </cell>
          <cell r="G28">
            <v>255564.25920361833</v>
          </cell>
          <cell r="H28">
            <v>76761.169943816014</v>
          </cell>
        </row>
        <row r="29">
          <cell r="C29">
            <v>1008981.2448468973</v>
          </cell>
          <cell r="D29">
            <v>489905.56744621682</v>
          </cell>
          <cell r="E29">
            <v>519075.67740059173</v>
          </cell>
          <cell r="F29">
            <v>600094.03493618034</v>
          </cell>
          <cell r="G29">
            <v>395313.35093586415</v>
          </cell>
          <cell r="H29">
            <v>204780.68400030231</v>
          </cell>
        </row>
        <row r="30">
          <cell r="C30">
            <v>569782.6267904829</v>
          </cell>
          <cell r="D30">
            <v>265517.90128284966</v>
          </cell>
          <cell r="E30">
            <v>304264.72550762788</v>
          </cell>
          <cell r="F30">
            <v>396397.02813623619</v>
          </cell>
          <cell r="G30">
            <v>248184.23040494451</v>
          </cell>
          <cell r="H30">
            <v>148212.7977312904</v>
          </cell>
        </row>
        <row r="31">
          <cell r="C31">
            <v>483418.93080221012</v>
          </cell>
          <cell r="D31">
            <v>212644.6044348549</v>
          </cell>
          <cell r="E31">
            <v>270774.3263673535</v>
          </cell>
          <cell r="F31">
            <v>342203.24425381515</v>
          </cell>
          <cell r="G31">
            <v>201109.46003581645</v>
          </cell>
          <cell r="H31">
            <v>141093.78421799972</v>
          </cell>
        </row>
        <row r="32">
          <cell r="C32">
            <v>421495.41424346593</v>
          </cell>
          <cell r="D32">
            <v>180153.98782693129</v>
          </cell>
          <cell r="E32">
            <v>241341.42641653505</v>
          </cell>
          <cell r="F32">
            <v>305440.14232807857</v>
          </cell>
          <cell r="G32">
            <v>173816.44294354616</v>
          </cell>
          <cell r="H32">
            <v>131623.69938453654</v>
          </cell>
        </row>
        <row r="33">
          <cell r="C33">
            <v>379618.57975726272</v>
          </cell>
          <cell r="D33">
            <v>166051.36806195474</v>
          </cell>
          <cell r="E33">
            <v>213567.21169530926</v>
          </cell>
          <cell r="F33">
            <v>267896.47290317249</v>
          </cell>
          <cell r="G33">
            <v>158305.32448080103</v>
          </cell>
          <cell r="H33">
            <v>109591.14842237694</v>
          </cell>
        </row>
        <row r="34">
          <cell r="C34">
            <v>371809.62232468324</v>
          </cell>
          <cell r="D34">
            <v>171670.21352629748</v>
          </cell>
          <cell r="E34">
            <v>200139.40879838748</v>
          </cell>
          <cell r="F34">
            <v>269238.92419542011</v>
          </cell>
          <cell r="G34">
            <v>165194.73791237481</v>
          </cell>
          <cell r="H34">
            <v>104044.18628305073</v>
          </cell>
        </row>
        <row r="35">
          <cell r="C35">
            <v>338272.05508880602</v>
          </cell>
          <cell r="D35">
            <v>150329.12457558708</v>
          </cell>
          <cell r="E35">
            <v>187942.93051322049</v>
          </cell>
          <cell r="F35">
            <v>228554.60648763544</v>
          </cell>
          <cell r="G35">
            <v>140603.9669272122</v>
          </cell>
          <cell r="H35">
            <v>87950.639560428725</v>
          </cell>
        </row>
        <row r="36">
          <cell r="C36">
            <v>260171.67222768444</v>
          </cell>
          <cell r="D36">
            <v>127204.98969034951</v>
          </cell>
          <cell r="E36">
            <v>132966.68253734239</v>
          </cell>
          <cell r="F36">
            <v>175228.06587918013</v>
          </cell>
          <cell r="G36">
            <v>118461.9305597574</v>
          </cell>
          <cell r="H36">
            <v>56766.135319425361</v>
          </cell>
        </row>
        <row r="37">
          <cell r="C37">
            <v>220090.50243543839</v>
          </cell>
          <cell r="D37">
            <v>103619.01597560293</v>
          </cell>
          <cell r="E37">
            <v>116471.48645984028</v>
          </cell>
          <cell r="F37">
            <v>128012.10366914715</v>
          </cell>
          <cell r="G37">
            <v>88213.47831044026</v>
          </cell>
          <cell r="H37">
            <v>39798.625358706639</v>
          </cell>
        </row>
        <row r="38">
          <cell r="C38">
            <v>493803.24121494347</v>
          </cell>
          <cell r="D38">
            <v>224254.36266783657</v>
          </cell>
          <cell r="E38">
            <v>269548.87854710442</v>
          </cell>
          <cell r="F38">
            <v>193657.35110775993</v>
          </cell>
          <cell r="G38">
            <v>134332.15365524738</v>
          </cell>
          <cell r="H38">
            <v>59325.197452515364</v>
          </cell>
        </row>
        <row r="48">
          <cell r="C48">
            <v>8200795.0164176766</v>
          </cell>
          <cell r="D48">
            <v>6.3518998058339138</v>
          </cell>
          <cell r="E48">
            <v>6496542.2253903775</v>
          </cell>
          <cell r="F48">
            <v>6.9182333478797142</v>
          </cell>
          <cell r="G48">
            <v>3369918.702429974</v>
          </cell>
          <cell r="H48">
            <v>7.4192967211975347</v>
          </cell>
          <cell r="I48">
            <v>3226135.3096954348</v>
          </cell>
          <cell r="J48">
            <v>7.3164623008519811</v>
          </cell>
          <cell r="K48">
            <v>143783.3927345741</v>
          </cell>
          <cell r="L48">
            <v>9.5208984877131719</v>
          </cell>
          <cell r="M48">
            <v>6.2973601362189262</v>
          </cell>
        </row>
        <row r="49">
          <cell r="C49">
            <v>1029198.7608843871</v>
          </cell>
          <cell r="D49">
            <v>8.6796129269767697</v>
          </cell>
          <cell r="E49">
            <v>857760.44775559404</v>
          </cell>
          <cell r="F49">
            <v>9.1911218633959493</v>
          </cell>
          <cell r="G49">
            <v>467188.74526785023</v>
          </cell>
          <cell r="H49">
            <v>9.9670570264765725</v>
          </cell>
          <cell r="I49">
            <v>423180.02512036549</v>
          </cell>
          <cell r="J49">
            <v>9.885704614690292</v>
          </cell>
          <cell r="K49">
            <v>44008.720147484848</v>
          </cell>
          <cell r="L49">
            <v>10.720480668756535</v>
          </cell>
          <cell r="M49">
            <v>7.4783826230206003</v>
          </cell>
        </row>
        <row r="50">
          <cell r="C50">
            <v>607656.16125780146</v>
          </cell>
          <cell r="D50">
            <v>7.9095051060486794</v>
          </cell>
          <cell r="E50">
            <v>497687.19798993942</v>
          </cell>
          <cell r="F50">
            <v>8.47279978185286</v>
          </cell>
          <cell r="G50">
            <v>259402.53058752546</v>
          </cell>
          <cell r="H50">
            <v>9.3501036001035782</v>
          </cell>
          <cell r="I50">
            <v>246757.29426099738</v>
          </cell>
          <cell r="J50">
            <v>9.3191112322791625</v>
          </cell>
          <cell r="K50">
            <v>12645.236326528653</v>
          </cell>
          <cell r="L50">
            <v>9.9391191709844549</v>
          </cell>
          <cell r="M50">
            <v>6.4327359310822505</v>
          </cell>
        </row>
        <row r="51">
          <cell r="C51">
            <v>2097021.4500968761</v>
          </cell>
          <cell r="D51">
            <v>7.2660308753659892</v>
          </cell>
          <cell r="E51">
            <v>1701002.223517769</v>
          </cell>
          <cell r="F51">
            <v>7.8387782737248486</v>
          </cell>
          <cell r="G51">
            <v>876714.13164332137</v>
          </cell>
          <cell r="H51">
            <v>8.5339996541878964</v>
          </cell>
          <cell r="I51">
            <v>824349.82506446098</v>
          </cell>
          <cell r="J51">
            <v>8.4702204615788741</v>
          </cell>
          <cell r="K51">
            <v>52364.306578851254</v>
          </cell>
          <cell r="L51">
            <v>9.4948148333349298</v>
          </cell>
          <cell r="M51">
            <v>6.2293883811256583</v>
          </cell>
        </row>
        <row r="52">
          <cell r="C52">
            <v>4466918.6441723136</v>
          </cell>
          <cell r="D52">
            <v>5.0157293633859048</v>
          </cell>
          <cell r="E52">
            <v>3440092.3561230674</v>
          </cell>
          <cell r="F52">
            <v>5.5326168388534613</v>
          </cell>
          <cell r="G52">
            <v>1766613.2949318059</v>
          </cell>
          <cell r="H52">
            <v>5.7081551313083567</v>
          </cell>
          <cell r="I52">
            <v>1731848.165250103</v>
          </cell>
          <cell r="J52">
            <v>5.6612449986042712</v>
          </cell>
          <cell r="K52">
            <v>34765.129681711056</v>
          </cell>
          <cell r="L52">
            <v>7.7879537953795408</v>
          </cell>
          <cell r="M52">
            <v>5.0787013033214086</v>
          </cell>
        </row>
        <row r="54">
          <cell r="C54">
            <v>1836432.0587482462</v>
          </cell>
          <cell r="D54" t="str">
            <v>.</v>
          </cell>
          <cell r="E54">
            <v>755082.92191396316</v>
          </cell>
          <cell r="F54" t="str">
            <v>.</v>
          </cell>
          <cell r="G54">
            <v>391588.70779017627</v>
          </cell>
          <cell r="H54" t="str">
            <v>.</v>
          </cell>
          <cell r="I54">
            <v>386333.45503219689</v>
          </cell>
          <cell r="J54" t="str">
            <v>.</v>
          </cell>
          <cell r="K54">
            <v>5255.2527579796852</v>
          </cell>
          <cell r="L54" t="str">
            <v>.</v>
          </cell>
          <cell r="M54">
            <v>1.8619414738187634</v>
          </cell>
        </row>
        <row r="55">
          <cell r="C55">
            <v>4048288.8426479851</v>
          </cell>
          <cell r="D55">
            <v>3.9668605323275723</v>
          </cell>
          <cell r="E55">
            <v>3425385.1884576371</v>
          </cell>
          <cell r="F55">
            <v>4.4792201722545588</v>
          </cell>
          <cell r="G55">
            <v>1755662.9233998924</v>
          </cell>
          <cell r="H55">
            <v>4.6320173741079982</v>
          </cell>
          <cell r="I55">
            <v>1711485.8122490814</v>
          </cell>
          <cell r="J55">
            <v>4.6240969323528462</v>
          </cell>
          <cell r="K55">
            <v>44177.111150818331</v>
          </cell>
          <cell r="L55">
            <v>4.9388668565116163</v>
          </cell>
          <cell r="M55">
            <v>4.6834566870140133</v>
          </cell>
        </row>
        <row r="56">
          <cell r="C56">
            <v>1850263.0510925085</v>
          </cell>
          <cell r="D56">
            <v>9.5243136623769349</v>
          </cell>
          <cell r="E56">
            <v>1850263.0510925085</v>
          </cell>
          <cell r="F56">
            <v>9.5243136623769349</v>
          </cell>
          <cell r="G56">
            <v>909714.45300022734</v>
          </cell>
          <cell r="H56">
            <v>10.199790293112899</v>
          </cell>
          <cell r="I56">
            <v>836276.62825784308</v>
          </cell>
          <cell r="J56">
            <v>10.153743735453331</v>
          </cell>
          <cell r="K56">
            <v>73437.824742369383</v>
          </cell>
          <cell r="L56">
            <v>10.724147599684894</v>
          </cell>
          <cell r="M56">
            <v>6.8459695295463288</v>
          </cell>
        </row>
        <row r="57">
          <cell r="C57">
            <v>446560.60034570302</v>
          </cell>
          <cell r="D57">
            <v>14.828974889813061</v>
          </cell>
          <cell r="E57">
            <v>446560.60034570302</v>
          </cell>
          <cell r="F57">
            <v>14.828974889813061</v>
          </cell>
          <cell r="G57">
            <v>299338.30842071399</v>
          </cell>
          <cell r="H57">
            <v>15.316942132743053</v>
          </cell>
          <cell r="I57">
            <v>278652.65718191647</v>
          </cell>
          <cell r="J57">
            <v>15.337892997533711</v>
          </cell>
          <cell r="K57">
            <v>20685.651238798866</v>
          </cell>
          <cell r="L57">
            <v>15.034716831891627</v>
          </cell>
          <cell r="M57">
            <v>9.0841939099311553</v>
          </cell>
        </row>
        <row r="58">
          <cell r="C58">
            <v>19250.463576691978</v>
          </cell>
          <cell r="D58" t="str">
            <v>.</v>
          </cell>
          <cell r="E58">
            <v>19250.463576691978</v>
          </cell>
          <cell r="F58" t="str">
            <v>.</v>
          </cell>
          <cell r="G58">
            <v>13614.30981949707</v>
          </cell>
          <cell r="H58" t="str">
            <v>.</v>
          </cell>
          <cell r="I58">
            <v>13386.756974887532</v>
          </cell>
          <cell r="J58" t="str">
            <v>.</v>
          </cell>
          <cell r="K58">
            <v>227.55284460953899</v>
          </cell>
          <cell r="L58" t="str">
            <v>.</v>
          </cell>
          <cell r="M58">
            <v>0.69284064665127021</v>
          </cell>
        </row>
        <row r="60">
          <cell r="C60">
            <v>439837.18702688173</v>
          </cell>
          <cell r="D60">
            <v>3.546815939688996</v>
          </cell>
          <cell r="E60">
            <v>439837.18702688173</v>
          </cell>
          <cell r="F60">
            <v>3.546815939688996</v>
          </cell>
          <cell r="G60">
            <v>20743.0073122584</v>
          </cell>
          <cell r="H60">
            <v>3.5381447243365285</v>
          </cell>
          <cell r="I60">
            <v>20575.544079034436</v>
          </cell>
          <cell r="J60">
            <v>3.5164159437539171</v>
          </cell>
          <cell r="K60">
            <v>167.46323322396</v>
          </cell>
          <cell r="L60">
            <v>6</v>
          </cell>
          <cell r="M60">
            <v>1</v>
          </cell>
        </row>
        <row r="61">
          <cell r="C61">
            <v>648253.59172367665</v>
          </cell>
          <cell r="D61">
            <v>5.4597037109438755</v>
          </cell>
          <cell r="E61">
            <v>648253.59172367665</v>
          </cell>
          <cell r="F61">
            <v>5.4597037109438755</v>
          </cell>
          <cell r="G61">
            <v>110128.29207418495</v>
          </cell>
          <cell r="H61">
            <v>5.3067333977725752</v>
          </cell>
          <cell r="I61">
            <v>109565.63064773536</v>
          </cell>
          <cell r="J61">
            <v>5.2922152152805459</v>
          </cell>
          <cell r="K61">
            <v>562.661426449592</v>
          </cell>
          <cell r="L61">
            <v>8</v>
          </cell>
          <cell r="M61">
            <v>2.595886789682087</v>
          </cell>
        </row>
        <row r="62">
          <cell r="C62">
            <v>861007.55690481316</v>
          </cell>
          <cell r="D62">
            <v>7.5320913595918482</v>
          </cell>
          <cell r="E62">
            <v>861007.55690481316</v>
          </cell>
          <cell r="F62">
            <v>7.5320913595918482</v>
          </cell>
          <cell r="G62">
            <v>332325.42914742971</v>
          </cell>
          <cell r="H62">
            <v>6.7708731053394402</v>
          </cell>
          <cell r="I62">
            <v>317397.649438894</v>
          </cell>
          <cell r="J62">
            <v>6.6654762187189318</v>
          </cell>
          <cell r="K62">
            <v>14927.779708536651</v>
          </cell>
          <cell r="L62">
            <v>8.9782303517408657</v>
          </cell>
          <cell r="M62">
            <v>3.8375232610637959</v>
          </cell>
        </row>
        <row r="63">
          <cell r="C63">
            <v>1008981.2448468973</v>
          </cell>
          <cell r="D63">
            <v>8.670256324947287</v>
          </cell>
          <cell r="E63">
            <v>1008981.2448468973</v>
          </cell>
          <cell r="F63">
            <v>8.670256324947287</v>
          </cell>
          <cell r="G63">
            <v>600094.03493618034</v>
          </cell>
          <cell r="H63">
            <v>8.4061924744963896</v>
          </cell>
          <cell r="I63">
            <v>540797.81661677756</v>
          </cell>
          <cell r="J63">
            <v>8.2309840770516196</v>
          </cell>
          <cell r="K63">
            <v>59296.218319394793</v>
          </cell>
          <cell r="L63">
            <v>9.9520906692342415</v>
          </cell>
          <cell r="M63">
            <v>6.7280206462583685</v>
          </cell>
        </row>
        <row r="64">
          <cell r="C64">
            <v>569782.6267904829</v>
          </cell>
          <cell r="D64">
            <v>8.1439105408051589</v>
          </cell>
          <cell r="E64">
            <v>569782.6267904829</v>
          </cell>
          <cell r="F64">
            <v>8.1439105408051589</v>
          </cell>
          <cell r="G64">
            <v>396397.02813623619</v>
          </cell>
          <cell r="H64">
            <v>8.3949975806823041</v>
          </cell>
          <cell r="I64">
            <v>370748.84824069863</v>
          </cell>
          <cell r="J64">
            <v>8.2628007374971624</v>
          </cell>
          <cell r="K64">
            <v>25648.179895537651</v>
          </cell>
          <cell r="L64">
            <v>10.215831768826497</v>
          </cell>
          <cell r="M64">
            <v>6.7962141559881051</v>
          </cell>
        </row>
        <row r="65">
          <cell r="C65">
            <v>577134.10750201496</v>
          </cell>
          <cell r="D65">
            <v>7.5142125857549917</v>
          </cell>
          <cell r="E65">
            <v>577134.10750201496</v>
          </cell>
          <cell r="F65">
            <v>7.5142125857549917</v>
          </cell>
          <cell r="G65">
            <v>409594.61995951668</v>
          </cell>
          <cell r="H65">
            <v>7.9519937686186317</v>
          </cell>
          <cell r="I65">
            <v>394113.65301814233</v>
          </cell>
          <cell r="J65">
            <v>7.8710080899100721</v>
          </cell>
          <cell r="K65">
            <v>15480.966941374438</v>
          </cell>
          <cell r="L65">
            <v>9.9263294301845093</v>
          </cell>
          <cell r="M65">
            <v>5.3556577995300225</v>
          </cell>
        </row>
        <row r="66">
          <cell r="C66">
            <v>707398.81730095774</v>
          </cell>
          <cell r="D66">
            <v>7.2430604159790759</v>
          </cell>
          <cell r="E66">
            <v>707398.81730095774</v>
          </cell>
          <cell r="F66">
            <v>7.2430604159790759</v>
          </cell>
          <cell r="G66">
            <v>505945.23952555232</v>
          </cell>
          <cell r="H66">
            <v>7.6444985719944212</v>
          </cell>
          <cell r="I66">
            <v>494416.00498174754</v>
          </cell>
          <cell r="J66">
            <v>7.6196000721598462</v>
          </cell>
          <cell r="K66">
            <v>11529.234543804932</v>
          </cell>
          <cell r="L66">
            <v>8.632021825544804</v>
          </cell>
          <cell r="M66">
            <v>5.7744747026421992</v>
          </cell>
        </row>
        <row r="67">
          <cell r="C67">
            <v>970253.34964125208</v>
          </cell>
          <cell r="D67">
            <v>6.5126214769865838</v>
          </cell>
          <cell r="E67">
            <v>970253.34964125208</v>
          </cell>
          <cell r="F67">
            <v>6.5126214769865838</v>
          </cell>
          <cell r="G67">
            <v>673021.59656225657</v>
          </cell>
          <cell r="H67">
            <v>6.8347962960079407</v>
          </cell>
          <cell r="I67">
            <v>658367.91639740532</v>
          </cell>
          <cell r="J67">
            <v>6.8175985543602957</v>
          </cell>
          <cell r="K67">
            <v>14653.680164849715</v>
          </cell>
          <cell r="L67">
            <v>7.5622664802711936</v>
          </cell>
          <cell r="M67">
            <v>7.7816220148176516</v>
          </cell>
        </row>
        <row r="68">
          <cell r="C68">
            <v>713893.74365040974</v>
          </cell>
          <cell r="D68">
            <v>5.3521496135075211</v>
          </cell>
          <cell r="E68">
            <v>713893.74365040974</v>
          </cell>
          <cell r="F68">
            <v>5.3521496135075211</v>
          </cell>
          <cell r="G68">
            <v>321669.4547769003</v>
          </cell>
          <cell r="H68">
            <v>5.4058448866387492</v>
          </cell>
          <cell r="I68">
            <v>320152.24627549632</v>
          </cell>
          <cell r="J68">
            <v>5.4041387699788865</v>
          </cell>
          <cell r="K68">
            <v>1517.208501403944</v>
          </cell>
          <cell r="L68">
            <v>5.7064482569381596</v>
          </cell>
          <cell r="M68">
            <v>9.6362957848771451</v>
          </cell>
        </row>
        <row r="70">
          <cell r="C70">
            <v>3987236.3111034706</v>
          </cell>
          <cell r="D70">
            <v>6.1478871173763601</v>
          </cell>
          <cell r="E70">
            <v>3101918.386952363</v>
          </cell>
          <cell r="F70">
            <v>6.7312663589149127</v>
          </cell>
          <cell r="G70">
            <v>2183811.2855554074</v>
          </cell>
          <cell r="H70">
            <v>6.9102827456845297</v>
          </cell>
          <cell r="I70">
            <v>2112345.1449659583</v>
          </cell>
          <cell r="J70">
            <v>6.8340572654309915</v>
          </cell>
          <cell r="K70">
            <v>71466.140589472954</v>
          </cell>
          <cell r="L70">
            <v>8.959770689970405</v>
          </cell>
          <cell r="M70">
            <v>5.4703234139869421</v>
          </cell>
        </row>
        <row r="71">
          <cell r="C71">
            <v>4213558.7053072238</v>
          </cell>
          <cell r="D71">
            <v>6.5410626388086719</v>
          </cell>
          <cell r="E71">
            <v>3394623.8384337542</v>
          </cell>
          <cell r="F71">
            <v>7.0894277768796359</v>
          </cell>
          <cell r="G71">
            <v>1186107.4168749917</v>
          </cell>
          <cell r="H71">
            <v>8.3183897033645824</v>
          </cell>
          <cell r="I71">
            <v>1113790.1647299146</v>
          </cell>
          <cell r="J71">
            <v>8.1957776927697079</v>
          </cell>
          <cell r="K71">
            <v>72317.252145103063</v>
          </cell>
          <cell r="L71">
            <v>10.061796072354932</v>
          </cell>
          <cell r="M71">
            <v>7.1063652333535092</v>
          </cell>
        </row>
        <row r="73">
          <cell r="C73">
            <v>1231539.9291286853</v>
          </cell>
          <cell r="D73">
            <v>5.1509382218965749</v>
          </cell>
          <cell r="E73">
            <v>1225736.5520577037</v>
          </cell>
          <cell r="F73">
            <v>5.1679839564892687</v>
          </cell>
          <cell r="G73">
            <v>1195867.8400119953</v>
          </cell>
          <cell r="H73">
            <v>5.1696442392157822</v>
          </cell>
          <cell r="I73">
            <v>1186865.4686367488</v>
          </cell>
          <cell r="J73">
            <v>5.1554133989010849</v>
          </cell>
          <cell r="K73">
            <v>9002.3713752488729</v>
          </cell>
          <cell r="L73">
            <v>6.8401075369220861</v>
          </cell>
          <cell r="M73">
            <v>2.9879215076300141</v>
          </cell>
        </row>
        <row r="74">
          <cell r="C74">
            <v>470172.6259198832</v>
          </cell>
          <cell r="D74">
            <v>7.5429480632367181</v>
          </cell>
          <cell r="E74">
            <v>469570.68616862956</v>
          </cell>
          <cell r="F74">
            <v>7.5501420454568553</v>
          </cell>
          <cell r="G74">
            <v>449526.47691487713</v>
          </cell>
          <cell r="H74">
            <v>7.5288353599917031</v>
          </cell>
          <cell r="I74">
            <v>432573.67981921451</v>
          </cell>
          <cell r="J74">
            <v>7.4791017514499343</v>
          </cell>
          <cell r="K74">
            <v>16952.797095664584</v>
          </cell>
          <cell r="L74">
            <v>8.7181384942884783</v>
          </cell>
          <cell r="M74">
            <v>5.7353635233417277</v>
          </cell>
        </row>
        <row r="75">
          <cell r="C75">
            <v>1777797.270699241</v>
          </cell>
          <cell r="D75">
            <v>8.6432062895190782</v>
          </cell>
          <cell r="E75">
            <v>1774784.6598201562</v>
          </cell>
          <cell r="F75">
            <v>8.6514471168604388</v>
          </cell>
          <cell r="G75">
            <v>1686744.5127795492</v>
          </cell>
          <cell r="H75">
            <v>8.6618310867228807</v>
          </cell>
          <cell r="I75">
            <v>1604072.5376403364</v>
          </cell>
          <cell r="J75">
            <v>8.6344381864148829</v>
          </cell>
          <cell r="K75">
            <v>82671.975139239788</v>
          </cell>
          <cell r="L75">
            <v>9.1806890351643773</v>
          </cell>
          <cell r="M75">
            <v>5.8162564399420198</v>
          </cell>
        </row>
        <row r="76">
          <cell r="C76">
            <v>3633.005269995424</v>
          </cell>
          <cell r="D76">
            <v>9.3728457651533752</v>
          </cell>
          <cell r="E76">
            <v>3473.74536663864</v>
          </cell>
          <cell r="F76">
            <v>9.3728457651533752</v>
          </cell>
          <cell r="G76">
            <v>3246.1925220291014</v>
          </cell>
          <cell r="H76">
            <v>9.3989816501588148</v>
          </cell>
          <cell r="I76">
            <v>2623.6235995860638</v>
          </cell>
          <cell r="J76">
            <v>8.8685090827809177</v>
          </cell>
          <cell r="K76">
            <v>622.56892244303799</v>
          </cell>
          <cell r="L76">
            <v>11.634493730081171</v>
          </cell>
          <cell r="M76">
            <v>2.3655062699188281</v>
          </cell>
        </row>
        <row r="77">
          <cell r="C77">
            <v>159482.49328045535</v>
          </cell>
          <cell r="D77">
            <v>8.5250764745195919</v>
          </cell>
          <cell r="E77">
            <v>159215.4799956496</v>
          </cell>
          <cell r="F77">
            <v>8.5348868478418272</v>
          </cell>
          <cell r="G77">
            <v>34533.680201979325</v>
          </cell>
          <cell r="H77">
            <v>11.263480619804735</v>
          </cell>
          <cell r="I77">
            <v>0</v>
          </cell>
          <cell r="J77" t="str">
            <v>.</v>
          </cell>
          <cell r="K77">
            <v>34533.680201979325</v>
          </cell>
          <cell r="L77">
            <v>11.263480619804735</v>
          </cell>
          <cell r="M77">
            <v>8.4315144790932237</v>
          </cell>
        </row>
        <row r="79">
          <cell r="G79">
            <v>1189237.8065464124</v>
          </cell>
          <cell r="H79">
            <v>5.1655307438252906</v>
          </cell>
          <cell r="I79">
            <v>1180402.8984043899</v>
          </cell>
          <cell r="J79">
            <v>5.1513453042258428</v>
          </cell>
          <cell r="K79">
            <v>8834.9081420249131</v>
          </cell>
          <cell r="L79">
            <v>6.8580685604935727</v>
          </cell>
          <cell r="M79">
            <v>2.8714879842132692</v>
          </cell>
        </row>
        <row r="80">
          <cell r="G80">
            <v>6630.0334655846555</v>
          </cell>
          <cell r="H80">
            <v>5.9956850661268293</v>
          </cell>
          <cell r="I80">
            <v>6462.5702323606947</v>
          </cell>
          <cell r="J80">
            <v>5.9955253970185289</v>
          </cell>
          <cell r="K80">
            <v>167.46323322396</v>
          </cell>
          <cell r="L80">
            <v>6</v>
          </cell>
          <cell r="M80">
            <v>7</v>
          </cell>
        </row>
        <row r="81">
          <cell r="G81">
            <v>449526.47691487713</v>
          </cell>
          <cell r="H81">
            <v>7.5288353599917031</v>
          </cell>
          <cell r="I81">
            <v>432573.67981921451</v>
          </cell>
          <cell r="J81">
            <v>7.4791017514499343</v>
          </cell>
          <cell r="K81">
            <v>16952.797095664584</v>
          </cell>
          <cell r="L81">
            <v>8.7181384942884783</v>
          </cell>
          <cell r="M81">
            <v>5.7353635233417277</v>
          </cell>
        </row>
        <row r="82">
          <cell r="G82">
            <v>16886.030015848755</v>
          </cell>
          <cell r="H82">
            <v>10.785305786412355</v>
          </cell>
          <cell r="I82">
            <v>15677.151016151945</v>
          </cell>
          <cell r="J82">
            <v>10.949035840855068</v>
          </cell>
          <cell r="K82">
            <v>1208.8789996968108</v>
          </cell>
          <cell r="L82">
            <v>8.6835692541611653</v>
          </cell>
          <cell r="M82">
            <v>6.3771494938327642</v>
          </cell>
        </row>
        <row r="83">
          <cell r="G83">
            <v>183947.1596597906</v>
          </cell>
          <cell r="H83">
            <v>6.5556887844193117</v>
          </cell>
          <cell r="I83">
            <v>169335.34493102619</v>
          </cell>
          <cell r="J83">
            <v>6.535259246433947</v>
          </cell>
          <cell r="K83">
            <v>14611.814728765068</v>
          </cell>
          <cell r="L83">
            <v>6.794007381894934</v>
          </cell>
          <cell r="M83">
            <v>3.1115538643407543</v>
          </cell>
        </row>
        <row r="84">
          <cell r="G84">
            <v>762650.70625618624</v>
          </cell>
          <cell r="H84">
            <v>7.8633720325537402</v>
          </cell>
          <cell r="I84">
            <v>732227.46341356798</v>
          </cell>
          <cell r="J84">
            <v>7.7924676857458799</v>
          </cell>
          <cell r="K84">
            <v>30423.242842611147</v>
          </cell>
          <cell r="L84">
            <v>9.4490286609386001</v>
          </cell>
          <cell r="M84">
            <v>6.0318982401505732</v>
          </cell>
        </row>
        <row r="85">
          <cell r="G85">
            <v>102660.5920581195</v>
          </cell>
          <cell r="H85">
            <v>8.4730032501344557</v>
          </cell>
          <cell r="I85">
            <v>98177.028070889879</v>
          </cell>
          <cell r="J85">
            <v>8.482325477567688</v>
          </cell>
          <cell r="K85">
            <v>4483.5639872297443</v>
          </cell>
          <cell r="L85">
            <v>8.2774493916899594</v>
          </cell>
          <cell r="M85">
            <v>3.9037073827132089</v>
          </cell>
        </row>
        <row r="86">
          <cell r="G86">
            <v>108423.63702196261</v>
          </cell>
          <cell r="H86">
            <v>11.091337685877036</v>
          </cell>
          <cell r="I86">
            <v>100687.36783757522</v>
          </cell>
          <cell r="J86">
            <v>11.152646258046149</v>
          </cell>
          <cell r="K86">
            <v>7736.26918438751</v>
          </cell>
          <cell r="L86">
            <v>10.285549168970949</v>
          </cell>
          <cell r="M86">
            <v>7.1790866446846859</v>
          </cell>
        </row>
        <row r="87">
          <cell r="G87">
            <v>512176.38776778843</v>
          </cell>
          <cell r="H87">
            <v>10.025832017180372</v>
          </cell>
          <cell r="I87">
            <v>487968.18237123912</v>
          </cell>
          <cell r="J87">
            <v>10.02272000150451</v>
          </cell>
          <cell r="K87">
            <v>24208.20539654942</v>
          </cell>
          <cell r="L87">
            <v>10.089522185002322</v>
          </cell>
          <cell r="M87">
            <v>7.2365302357871251</v>
          </cell>
        </row>
        <row r="88">
          <cell r="G88">
            <v>3246.1925220291014</v>
          </cell>
          <cell r="H88">
            <v>9.3989816501588148</v>
          </cell>
          <cell r="I88">
            <v>2623.6235995860638</v>
          </cell>
          <cell r="J88">
            <v>8.8685090827809177</v>
          </cell>
          <cell r="K88">
            <v>622.56892244303799</v>
          </cell>
          <cell r="L88">
            <v>11.634493730081171</v>
          </cell>
          <cell r="M88">
            <v>2.3655062699188281</v>
          </cell>
        </row>
        <row r="89">
          <cell r="G89">
            <v>34533.680201979325</v>
          </cell>
          <cell r="H89">
            <v>11.263480619804735</v>
          </cell>
          <cell r="I89">
            <v>0</v>
          </cell>
          <cell r="J89" t="str">
            <v>.</v>
          </cell>
          <cell r="K89">
            <v>34533.680201979325</v>
          </cell>
          <cell r="L89">
            <v>11.263480619804735</v>
          </cell>
          <cell r="M89">
            <v>8.4315144790932237</v>
          </cell>
        </row>
        <row r="91">
          <cell r="G91">
            <v>278775.85739012924</v>
          </cell>
          <cell r="H91">
            <v>13.113203409535931</v>
          </cell>
          <cell r="I91">
            <v>263868.3802455113</v>
          </cell>
          <cell r="J91">
            <v>13.129652668743793</v>
          </cell>
          <cell r="K91">
            <v>14907.477144617771</v>
          </cell>
          <cell r="L91">
            <v>12.82432344186277</v>
          </cell>
          <cell r="M91">
            <v>7.8066282765331039</v>
          </cell>
        </row>
        <row r="92">
          <cell r="G92">
            <v>123354.6442818131</v>
          </cell>
          <cell r="H92">
            <v>12.001937360708546</v>
          </cell>
          <cell r="I92">
            <v>117142.67297793941</v>
          </cell>
          <cell r="J92">
            <v>11.967280583851247</v>
          </cell>
          <cell r="K92">
            <v>6211.9713038738109</v>
          </cell>
          <cell r="L92">
            <v>12.657113900479876</v>
          </cell>
          <cell r="M92">
            <v>8.5632858201490301</v>
          </cell>
        </row>
        <row r="93">
          <cell r="G93">
            <v>102002.4652686616</v>
          </cell>
          <cell r="H93">
            <v>11.625633594252628</v>
          </cell>
          <cell r="I93">
            <v>94389.183932911837</v>
          </cell>
          <cell r="J93">
            <v>11.606350272571921</v>
          </cell>
          <cell r="K93">
            <v>7613.2813357499008</v>
          </cell>
          <cell r="L93">
            <v>11.860987410830852</v>
          </cell>
          <cell r="M93">
            <v>6.5036480418250759</v>
          </cell>
        </row>
        <row r="94">
          <cell r="G94">
            <v>501981.92940350773</v>
          </cell>
          <cell r="H94">
            <v>7.5421450933016354</v>
          </cell>
          <cell r="I94">
            <v>483337.41138589632</v>
          </cell>
          <cell r="J94">
            <v>7.4522166312907574</v>
          </cell>
          <cell r="K94">
            <v>18644.518017614108</v>
          </cell>
          <cell r="L94">
            <v>9.6631132728701079</v>
          </cell>
          <cell r="M94">
            <v>6.8146922886853529</v>
          </cell>
        </row>
        <row r="95">
          <cell r="G95">
            <v>1154685.5740759175</v>
          </cell>
          <cell r="H95">
            <v>5.1309129869346988</v>
          </cell>
          <cell r="I95">
            <v>1147777.0286412109</v>
          </cell>
          <cell r="J95">
            <v>5.1195750236008974</v>
          </cell>
          <cell r="K95">
            <v>6908.545434708426</v>
          </cell>
          <cell r="L95">
            <v>6.8013665748864085</v>
          </cell>
          <cell r="M95">
            <v>3.0708175759582859</v>
          </cell>
        </row>
        <row r="96">
          <cell r="G96">
            <v>74491.588154492754</v>
          </cell>
          <cell r="H96">
            <v>7.2486312809722131</v>
          </cell>
          <cell r="I96">
            <v>70785.95455202258</v>
          </cell>
          <cell r="J96">
            <v>7.2950234316885183</v>
          </cell>
          <cell r="K96">
            <v>3705.6336024701527</v>
          </cell>
          <cell r="L96">
            <v>6.2982077606592606</v>
          </cell>
          <cell r="M96">
            <v>2.9233809814122438</v>
          </cell>
        </row>
        <row r="97">
          <cell r="G97">
            <v>450547.03805484402</v>
          </cell>
          <cell r="H97">
            <v>7.0429758430670182</v>
          </cell>
          <cell r="I97">
            <v>428098.9250169174</v>
          </cell>
          <cell r="J97">
            <v>7.0717113751305423</v>
          </cell>
          <cell r="K97">
            <v>22448.113037929201</v>
          </cell>
          <cell r="L97">
            <v>6.4904515704694656</v>
          </cell>
          <cell r="M97">
            <v>3.8817892871887909</v>
          </cell>
        </row>
        <row r="98">
          <cell r="G98">
            <v>150071.8313926291</v>
          </cell>
          <cell r="H98">
            <v>6.2600759658246394</v>
          </cell>
          <cell r="I98">
            <v>148215.44020055194</v>
          </cell>
          <cell r="J98">
            <v>6.2382719476869601</v>
          </cell>
          <cell r="K98">
            <v>1856.3911920772994</v>
          </cell>
          <cell r="L98">
            <v>7.7432907563678137</v>
          </cell>
          <cell r="M98">
            <v>4.677048926883808</v>
          </cell>
        </row>
        <row r="99">
          <cell r="G99">
            <v>71129.735466370679</v>
          </cell>
          <cell r="H99">
            <v>7.3694203119661186</v>
          </cell>
          <cell r="I99">
            <v>65268.449095543263</v>
          </cell>
          <cell r="J99">
            <v>7.3668198313365805</v>
          </cell>
          <cell r="K99">
            <v>5861.286370827369</v>
          </cell>
          <cell r="L99">
            <v>7.3947642491160632</v>
          </cell>
          <cell r="M99">
            <v>4.4854861527933414</v>
          </cell>
        </row>
        <row r="100">
          <cell r="G100">
            <v>396724.03946379095</v>
          </cell>
          <cell r="H100">
            <v>6.4901143813021047</v>
          </cell>
          <cell r="I100">
            <v>377773.4922411819</v>
          </cell>
          <cell r="J100">
            <v>6.4697829283998116</v>
          </cell>
          <cell r="K100">
            <v>18950.54722260921</v>
          </cell>
          <cell r="L100">
            <v>6.8986201669746814</v>
          </cell>
          <cell r="M100">
            <v>5.4014561670733148</v>
          </cell>
        </row>
        <row r="101">
          <cell r="G101">
            <v>31620.319276413989</v>
          </cell>
          <cell r="H101">
            <v>7.8600466592327658</v>
          </cell>
          <cell r="I101">
            <v>29478.371406295075</v>
          </cell>
          <cell r="J101">
            <v>7.6922786086789365</v>
          </cell>
          <cell r="K101">
            <v>2141.9478701189068</v>
          </cell>
          <cell r="L101">
            <v>9.9755418393738697</v>
          </cell>
          <cell r="M101">
            <v>4.3805299118579724</v>
          </cell>
        </row>
        <row r="102">
          <cell r="G102">
            <v>34533.680201979325</v>
          </cell>
          <cell r="H102">
            <v>11.263480619804735</v>
          </cell>
          <cell r="I102">
            <v>0</v>
          </cell>
          <cell r="J102" t="str">
            <v>.</v>
          </cell>
          <cell r="K102">
            <v>34533.680201979325</v>
          </cell>
          <cell r="L102">
            <v>11.263480619804735</v>
          </cell>
          <cell r="M102">
            <v>8.4315144790932237</v>
          </cell>
        </row>
        <row r="114">
          <cell r="C114">
            <v>3226135.3096954348</v>
          </cell>
          <cell r="D114">
            <v>205981.57399278658</v>
          </cell>
          <cell r="E114">
            <v>1183426.2128941335</v>
          </cell>
          <cell r="F114">
            <v>84711.133495735499</v>
          </cell>
          <cell r="G114">
            <v>1300639.5465322251</v>
          </cell>
          <cell r="H114">
            <v>451376.84278112923</v>
          </cell>
        </row>
        <row r="115">
          <cell r="C115">
            <v>423180.02512036549</v>
          </cell>
          <cell r="D115">
            <v>67446.663142267542</v>
          </cell>
          <cell r="E115">
            <v>181268.59601596056</v>
          </cell>
          <cell r="F115">
            <v>13425.617831962802</v>
          </cell>
          <cell r="G115">
            <v>135189.14498252803</v>
          </cell>
          <cell r="H115">
            <v>25850.003147643609</v>
          </cell>
        </row>
        <row r="116">
          <cell r="C116">
            <v>246757.29426099738</v>
          </cell>
          <cell r="D116">
            <v>13282.275939955793</v>
          </cell>
          <cell r="E116">
            <v>136183.14336038535</v>
          </cell>
          <cell r="F116">
            <v>7421.5114964261338</v>
          </cell>
          <cell r="G116">
            <v>78849.57815194354</v>
          </cell>
          <cell r="H116">
            <v>11020.785312289454</v>
          </cell>
        </row>
        <row r="117">
          <cell r="C117">
            <v>824349.82506446098</v>
          </cell>
          <cell r="D117">
            <v>83571.861152383673</v>
          </cell>
          <cell r="E117">
            <v>324204.51864683093</v>
          </cell>
          <cell r="F117">
            <v>29285.783784999214</v>
          </cell>
          <cell r="G117">
            <v>306014.18659656675</v>
          </cell>
          <cell r="H117">
            <v>81273.474883612493</v>
          </cell>
        </row>
        <row r="118">
          <cell r="C118">
            <v>1731848.165250103</v>
          </cell>
          <cell r="D118">
            <v>41680.773758180483</v>
          </cell>
          <cell r="E118">
            <v>541769.95487089106</v>
          </cell>
          <cell r="F118">
            <v>34578.220382347019</v>
          </cell>
          <cell r="G118">
            <v>780586.63680120814</v>
          </cell>
          <cell r="H118">
            <v>333232.57943759026</v>
          </cell>
        </row>
        <row r="120">
          <cell r="C120">
            <v>386333.45503219689</v>
          </cell>
          <cell r="D120">
            <v>2026.340892682862</v>
          </cell>
          <cell r="E120">
            <v>112501.5122679756</v>
          </cell>
          <cell r="F120">
            <v>7034.9802465963203</v>
          </cell>
          <cell r="G120">
            <v>233642.18086213217</v>
          </cell>
          <cell r="H120">
            <v>31128.44076281743</v>
          </cell>
        </row>
        <row r="121">
          <cell r="C121">
            <v>1711485.8122490814</v>
          </cell>
          <cell r="D121">
            <v>30102.075032537217</v>
          </cell>
          <cell r="E121">
            <v>573141.19370260427</v>
          </cell>
          <cell r="F121">
            <v>52549.01446850194</v>
          </cell>
          <cell r="G121">
            <v>785867.82070371672</v>
          </cell>
          <cell r="H121">
            <v>269825.70834183012</v>
          </cell>
        </row>
        <row r="122">
          <cell r="C122">
            <v>836276.62825784308</v>
          </cell>
          <cell r="D122">
            <v>84780.965526834843</v>
          </cell>
          <cell r="E122">
            <v>365175.61876795633</v>
          </cell>
          <cell r="F122">
            <v>23735.122351081656</v>
          </cell>
          <cell r="G122">
            <v>226356.09266725508</v>
          </cell>
          <cell r="H122">
            <v>136228.82894465979</v>
          </cell>
        </row>
        <row r="123">
          <cell r="C123">
            <v>278652.65718191647</v>
          </cell>
          <cell r="D123">
            <v>88302.789556254793</v>
          </cell>
          <cell r="E123">
            <v>126374.55817662695</v>
          </cell>
          <cell r="F123">
            <v>0</v>
          </cell>
          <cell r="G123">
            <v>51127.972861549366</v>
          </cell>
          <cell r="H123">
            <v>12847.33658748493</v>
          </cell>
        </row>
        <row r="124">
          <cell r="C124">
            <v>13386.756974887532</v>
          </cell>
          <cell r="D124">
            <v>769.40298447764803</v>
          </cell>
          <cell r="E124">
            <v>6233.3299789145567</v>
          </cell>
          <cell r="F124">
            <v>1392.0164295553245</v>
          </cell>
          <cell r="G124">
            <v>3645.4794375933284</v>
          </cell>
          <cell r="H124">
            <v>1346.5281443466831</v>
          </cell>
        </row>
        <row r="126">
          <cell r="C126">
            <v>20575.544079034436</v>
          </cell>
          <cell r="D126">
            <v>0</v>
          </cell>
          <cell r="E126">
            <v>1494.3263273856237</v>
          </cell>
          <cell r="F126">
            <v>0</v>
          </cell>
          <cell r="G126">
            <v>267.01328480576797</v>
          </cell>
          <cell r="H126">
            <v>18814.204466843039</v>
          </cell>
        </row>
        <row r="127">
          <cell r="C127">
            <v>109565.63064773536</v>
          </cell>
          <cell r="D127">
            <v>0</v>
          </cell>
          <cell r="E127">
            <v>20761.603877528985</v>
          </cell>
          <cell r="F127">
            <v>2090.2982850878748</v>
          </cell>
          <cell r="G127">
            <v>5267.1011691338817</v>
          </cell>
          <cell r="H127">
            <v>81446.627315984588</v>
          </cell>
        </row>
        <row r="128">
          <cell r="C128">
            <v>317397.649438894</v>
          </cell>
          <cell r="D128">
            <v>2215.0133629166139</v>
          </cell>
          <cell r="E128">
            <v>136073.21990115361</v>
          </cell>
          <cell r="F128">
            <v>15539.875376673741</v>
          </cell>
          <cell r="G128">
            <v>28860.757268907768</v>
          </cell>
          <cell r="H128">
            <v>134708.78352925088</v>
          </cell>
        </row>
        <row r="129">
          <cell r="C129">
            <v>540797.81661677756</v>
          </cell>
          <cell r="D129">
            <v>19247.567962159515</v>
          </cell>
          <cell r="E129">
            <v>294754.51580175787</v>
          </cell>
          <cell r="F129">
            <v>23274.240209058229</v>
          </cell>
          <cell r="G129">
            <v>105152.90819020923</v>
          </cell>
          <cell r="H129">
            <v>98368.584453595249</v>
          </cell>
        </row>
        <row r="130">
          <cell r="C130">
            <v>370748.84824069863</v>
          </cell>
          <cell r="D130">
            <v>26174.79862037686</v>
          </cell>
          <cell r="E130">
            <v>184204.5130148069</v>
          </cell>
          <cell r="F130">
            <v>8615.0378051482057</v>
          </cell>
          <cell r="G130">
            <v>114286.57676848986</v>
          </cell>
          <cell r="H130">
            <v>37467.922031880174</v>
          </cell>
        </row>
        <row r="131">
          <cell r="C131">
            <v>394113.65301814233</v>
          </cell>
          <cell r="D131">
            <v>27998.026167140142</v>
          </cell>
          <cell r="E131">
            <v>182115.17654358709</v>
          </cell>
          <cell r="F131">
            <v>6806.0196566196782</v>
          </cell>
          <cell r="G131">
            <v>154815.4512911753</v>
          </cell>
          <cell r="H131">
            <v>22378.979359622674</v>
          </cell>
        </row>
        <row r="132">
          <cell r="C132">
            <v>494416.00498174754</v>
          </cell>
          <cell r="D132">
            <v>47655.571759057391</v>
          </cell>
          <cell r="E132">
            <v>161751.53408404227</v>
          </cell>
          <cell r="F132">
            <v>12644.500179750145</v>
          </cell>
          <cell r="G132">
            <v>249288.53484396782</v>
          </cell>
          <cell r="H132">
            <v>23075.864114930391</v>
          </cell>
        </row>
        <row r="133">
          <cell r="C133">
            <v>658367.91639740532</v>
          </cell>
          <cell r="D133">
            <v>69868.076621728396</v>
          </cell>
          <cell r="E133">
            <v>155655.29565152436</v>
          </cell>
          <cell r="F133">
            <v>11149.895050402725</v>
          </cell>
          <cell r="G133">
            <v>398950.18026543793</v>
          </cell>
          <cell r="H133">
            <v>22744.468808296198</v>
          </cell>
        </row>
        <row r="134">
          <cell r="C134">
            <v>320152.24627549632</v>
          </cell>
          <cell r="D134">
            <v>12822.519499408603</v>
          </cell>
          <cell r="E134">
            <v>46616.027692283154</v>
          </cell>
          <cell r="F134">
            <v>4591.2669329945184</v>
          </cell>
          <cell r="G134">
            <v>243751.02345007265</v>
          </cell>
          <cell r="H134">
            <v>12371.408700741367</v>
          </cell>
        </row>
        <row r="136">
          <cell r="C136">
            <v>2112345.1449659583</v>
          </cell>
          <cell r="D136">
            <v>92537.73854504367</v>
          </cell>
          <cell r="E136">
            <v>873945.73600380705</v>
          </cell>
          <cell r="F136">
            <v>4386.6817793951759</v>
          </cell>
          <cell r="G136">
            <v>834384.62499550101</v>
          </cell>
          <cell r="H136">
            <v>307090.36364245554</v>
          </cell>
        </row>
        <row r="137">
          <cell r="C137">
            <v>1113790.1647299146</v>
          </cell>
          <cell r="D137">
            <v>113443.83544774311</v>
          </cell>
          <cell r="E137">
            <v>309480.47689031827</v>
          </cell>
          <cell r="F137">
            <v>80324.451716340307</v>
          </cell>
          <cell r="G137">
            <v>466254.92153674772</v>
          </cell>
          <cell r="H137">
            <v>144286.47913868132</v>
          </cell>
        </row>
        <row r="138">
          <cell r="C138">
            <v>2227892.0940938988</v>
          </cell>
          <cell r="D138">
            <v>33014.92675164414</v>
          </cell>
          <cell r="E138">
            <v>877641.39562000404</v>
          </cell>
          <cell r="F138">
            <v>82963.508160990488</v>
          </cell>
          <cell r="G138">
            <v>1234272.2635615375</v>
          </cell>
          <cell r="H138">
            <v>0</v>
          </cell>
        </row>
        <row r="139">
          <cell r="C139">
            <v>753072.27466544823</v>
          </cell>
          <cell r="D139">
            <v>3089.6515867088256</v>
          </cell>
          <cell r="E139">
            <v>213004.51226227707</v>
          </cell>
          <cell r="F139">
            <v>18897.424390312157</v>
          </cell>
          <cell r="G139">
            <v>518080.68642610707</v>
          </cell>
          <cell r="H139">
            <v>0</v>
          </cell>
        </row>
        <row r="140">
          <cell r="C140">
            <v>1032591.139168165</v>
          </cell>
          <cell r="D140">
            <v>7918.6531182656336</v>
          </cell>
          <cell r="E140">
            <v>495399.30846883851</v>
          </cell>
          <cell r="F140">
            <v>59104.006856736291</v>
          </cell>
          <cell r="G140">
            <v>470169.17072423932</v>
          </cell>
          <cell r="H140">
            <v>0</v>
          </cell>
        </row>
        <row r="141">
          <cell r="C141">
            <v>2205.0578430495611</v>
          </cell>
          <cell r="D141">
            <v>0</v>
          </cell>
          <cell r="E141">
            <v>920.45955796725605</v>
          </cell>
          <cell r="F141">
            <v>0</v>
          </cell>
          <cell r="G141">
            <v>1284.5982850823052</v>
          </cell>
          <cell r="H141">
            <v>0</v>
          </cell>
        </row>
        <row r="142">
          <cell r="C142">
            <v>304991.2767479663</v>
          </cell>
          <cell r="D142">
            <v>14741.647600507453</v>
          </cell>
          <cell r="E142">
            <v>137732.90164398757</v>
          </cell>
          <cell r="F142">
            <v>4962.0769139417971</v>
          </cell>
          <cell r="G142">
            <v>147554.65058953021</v>
          </cell>
          <cell r="H142">
            <v>0</v>
          </cell>
        </row>
        <row r="143">
          <cell r="C143">
            <v>62505.055204541437</v>
          </cell>
          <cell r="D143">
            <v>4902.3107065460836</v>
          </cell>
          <cell r="E143">
            <v>17239.892156061363</v>
          </cell>
          <cell r="F143">
            <v>0</v>
          </cell>
          <cell r="G143">
            <v>40362.852341933787</v>
          </cell>
          <cell r="H143">
            <v>0</v>
          </cell>
        </row>
        <row r="144">
          <cell r="C144">
            <v>22693.241957401951</v>
          </cell>
          <cell r="D144">
            <v>1680.0052057875164</v>
          </cell>
          <cell r="E144">
            <v>6223.7625245386407</v>
          </cell>
          <cell r="F144">
            <v>0</v>
          </cell>
          <cell r="G144">
            <v>14789.474227075762</v>
          </cell>
          <cell r="H144">
            <v>0</v>
          </cell>
        </row>
        <row r="145">
          <cell r="C145">
            <v>49834.04850762961</v>
          </cell>
          <cell r="D145">
            <v>682.65853382861701</v>
          </cell>
          <cell r="E145">
            <v>7120.5590062769688</v>
          </cell>
          <cell r="F145">
            <v>0</v>
          </cell>
          <cell r="G145">
            <v>42030.830967524016</v>
          </cell>
          <cell r="H145">
            <v>0</v>
          </cell>
        </row>
        <row r="147">
          <cell r="C147">
            <v>1186865.4686367488</v>
          </cell>
          <cell r="D147">
            <v>0</v>
          </cell>
          <cell r="E147">
            <v>340198.2296114433</v>
          </cell>
          <cell r="F147">
            <v>0</v>
          </cell>
          <cell r="G147">
            <v>562201.05739791249</v>
          </cell>
          <cell r="H147">
            <v>284466.18162734457</v>
          </cell>
        </row>
        <row r="148">
          <cell r="C148">
            <v>432573.67981921451</v>
          </cell>
          <cell r="D148">
            <v>0</v>
          </cell>
          <cell r="E148">
            <v>231496.3136065437</v>
          </cell>
          <cell r="F148">
            <v>0</v>
          </cell>
          <cell r="G148">
            <v>161821.00047121031</v>
          </cell>
          <cell r="H148">
            <v>39256.365741463764</v>
          </cell>
        </row>
        <row r="149">
          <cell r="C149">
            <v>1604072.5376403364</v>
          </cell>
          <cell r="D149">
            <v>205981.57399278658</v>
          </cell>
          <cell r="E149">
            <v>610077.06059121946</v>
          </cell>
          <cell r="F149">
            <v>84711.133495735499</v>
          </cell>
          <cell r="G149">
            <v>575944.12229001615</v>
          </cell>
          <cell r="H149">
            <v>127358.64727068592</v>
          </cell>
        </row>
        <row r="150">
          <cell r="C150">
            <v>2623.6235995860638</v>
          </cell>
          <cell r="D150">
            <v>0</v>
          </cell>
          <cell r="E150">
            <v>1654.609084877336</v>
          </cell>
          <cell r="F150">
            <v>0</v>
          </cell>
          <cell r="G150">
            <v>673.366373064904</v>
          </cell>
          <cell r="H150">
            <v>295.64814164382403</v>
          </cell>
        </row>
        <row r="153">
          <cell r="C153">
            <v>1180402.8984043899</v>
          </cell>
          <cell r="D153">
            <v>0</v>
          </cell>
          <cell r="E153">
            <v>336359.64483251987</v>
          </cell>
          <cell r="F153">
            <v>0</v>
          </cell>
          <cell r="G153">
            <v>559577.07194447506</v>
          </cell>
          <cell r="H153">
            <v>284466.18162734457</v>
          </cell>
        </row>
        <row r="154">
          <cell r="C154">
            <v>6462.5702323606947</v>
          </cell>
          <cell r="D154">
            <v>0</v>
          </cell>
          <cell r="E154">
            <v>3838.5847789236664</v>
          </cell>
          <cell r="F154">
            <v>0</v>
          </cell>
          <cell r="G154">
            <v>2623.9854534370247</v>
          </cell>
          <cell r="H154">
            <v>0</v>
          </cell>
        </row>
        <row r="155">
          <cell r="C155">
            <v>432573.67981921451</v>
          </cell>
          <cell r="D155">
            <v>0</v>
          </cell>
          <cell r="E155">
            <v>231496.3136065437</v>
          </cell>
          <cell r="F155">
            <v>0</v>
          </cell>
          <cell r="G155">
            <v>161821.00047121031</v>
          </cell>
          <cell r="H155">
            <v>39256.365741463764</v>
          </cell>
        </row>
        <row r="156">
          <cell r="C156">
            <v>15677.151016151945</v>
          </cell>
          <cell r="D156">
            <v>10091.882282741246</v>
          </cell>
          <cell r="E156">
            <v>4793.9971852375511</v>
          </cell>
          <cell r="F156">
            <v>0</v>
          </cell>
          <cell r="G156">
            <v>524.2582633673868</v>
          </cell>
          <cell r="H156">
            <v>267.01328480576797</v>
          </cell>
        </row>
        <row r="157">
          <cell r="C157">
            <v>169335.34493102619</v>
          </cell>
          <cell r="D157">
            <v>750.75383086290208</v>
          </cell>
          <cell r="E157">
            <v>110775.67303172908</v>
          </cell>
          <cell r="F157">
            <v>0</v>
          </cell>
          <cell r="G157">
            <v>53990.278437887086</v>
          </cell>
          <cell r="H157">
            <v>3818.639630550229</v>
          </cell>
        </row>
        <row r="158">
          <cell r="C158">
            <v>732227.46341356798</v>
          </cell>
          <cell r="D158">
            <v>334.92646644792001</v>
          </cell>
          <cell r="E158">
            <v>249654.60482544024</v>
          </cell>
          <cell r="F158">
            <v>0</v>
          </cell>
          <cell r="G158">
            <v>376507.52868331957</v>
          </cell>
          <cell r="H158">
            <v>105730.40343832695</v>
          </cell>
        </row>
        <row r="159">
          <cell r="C159">
            <v>98177.028070889879</v>
          </cell>
          <cell r="D159">
            <v>4938.6518437921359</v>
          </cell>
          <cell r="E159">
            <v>47560.421220171309</v>
          </cell>
          <cell r="F159">
            <v>0</v>
          </cell>
          <cell r="G159">
            <v>42928.067497298412</v>
          </cell>
          <cell r="H159">
            <v>2749.8875096282773</v>
          </cell>
        </row>
        <row r="160">
          <cell r="C160">
            <v>100687.36783757522</v>
          </cell>
          <cell r="D160">
            <v>4046.1368589851154</v>
          </cell>
          <cell r="E160">
            <v>75100.311937790888</v>
          </cell>
          <cell r="F160">
            <v>0</v>
          </cell>
          <cell r="G160">
            <v>20181.822658216697</v>
          </cell>
          <cell r="H160">
            <v>1359.0963825829785</v>
          </cell>
        </row>
        <row r="161">
          <cell r="C161">
            <v>487968.18237123912</v>
          </cell>
          <cell r="D161">
            <v>185819.22270995635</v>
          </cell>
          <cell r="E161">
            <v>122192.05239083782</v>
          </cell>
          <cell r="F161">
            <v>84711.133495735499</v>
          </cell>
          <cell r="G161">
            <v>81812.166749927404</v>
          </cell>
          <cell r="H161">
            <v>13433.607024791989</v>
          </cell>
        </row>
        <row r="162">
          <cell r="C162">
            <v>2623.6235995860638</v>
          </cell>
          <cell r="D162">
            <v>0</v>
          </cell>
          <cell r="E162">
            <v>1654.609084877336</v>
          </cell>
          <cell r="F162">
            <v>0</v>
          </cell>
          <cell r="G162">
            <v>673.366373064904</v>
          </cell>
          <cell r="H162">
            <v>295.64814164382403</v>
          </cell>
        </row>
        <row r="165">
          <cell r="C165">
            <v>263868.3802455113</v>
          </cell>
          <cell r="D165">
            <v>125116.30083692179</v>
          </cell>
          <cell r="E165">
            <v>96576.636173434614</v>
          </cell>
          <cell r="F165">
            <v>0</v>
          </cell>
          <cell r="G165">
            <v>33609.259846349109</v>
          </cell>
          <cell r="H165">
            <v>8566.1833888057972</v>
          </cell>
        </row>
        <row r="166">
          <cell r="C166">
            <v>117142.67297793941</v>
          </cell>
          <cell r="D166">
            <v>19312.094708028129</v>
          </cell>
          <cell r="E166">
            <v>58013.658995408136</v>
          </cell>
          <cell r="F166">
            <v>0</v>
          </cell>
          <cell r="G166">
            <v>38726.647627983657</v>
          </cell>
          <cell r="H166">
            <v>1090.2716465203409</v>
          </cell>
        </row>
        <row r="167">
          <cell r="C167">
            <v>94389.183932911837</v>
          </cell>
          <cell r="D167">
            <v>18389.22925890136</v>
          </cell>
          <cell r="E167">
            <v>68947.975433489788</v>
          </cell>
          <cell r="F167">
            <v>0</v>
          </cell>
          <cell r="G167">
            <v>4623.2268335328645</v>
          </cell>
          <cell r="H167">
            <v>2428.7524069883675</v>
          </cell>
        </row>
        <row r="168">
          <cell r="C168">
            <v>483337.41138589632</v>
          </cell>
          <cell r="D168">
            <v>494.18636980470404</v>
          </cell>
          <cell r="E168">
            <v>112569.55072292346</v>
          </cell>
          <cell r="F168">
            <v>0</v>
          </cell>
          <cell r="G168">
            <v>273028.83694794355</v>
          </cell>
          <cell r="H168">
            <v>97244.837345230975</v>
          </cell>
        </row>
        <row r="169">
          <cell r="C169">
            <v>1147777.0286412109</v>
          </cell>
          <cell r="D169">
            <v>0</v>
          </cell>
          <cell r="E169">
            <v>310336.01237193076</v>
          </cell>
          <cell r="F169">
            <v>0</v>
          </cell>
          <cell r="G169">
            <v>552921.4319849147</v>
          </cell>
          <cell r="H169">
            <v>284519.58428430575</v>
          </cell>
        </row>
        <row r="170">
          <cell r="C170">
            <v>70785.95455202258</v>
          </cell>
          <cell r="D170">
            <v>3856.1565701190161</v>
          </cell>
          <cell r="E170">
            <v>33052.395877313334</v>
          </cell>
          <cell r="F170">
            <v>0</v>
          </cell>
          <cell r="G170">
            <v>33877.402104589964</v>
          </cell>
          <cell r="H170">
            <v>0</v>
          </cell>
        </row>
        <row r="171">
          <cell r="C171">
            <v>428098.9250169174</v>
          </cell>
          <cell r="D171">
            <v>6608.3639939539025</v>
          </cell>
          <cell r="E171">
            <v>265389.5375871071</v>
          </cell>
          <cell r="F171">
            <v>0</v>
          </cell>
          <cell r="G171">
            <v>143207.56359130031</v>
          </cell>
          <cell r="H171">
            <v>12893.459844557761</v>
          </cell>
        </row>
        <row r="172">
          <cell r="C172">
            <v>148215.44020055194</v>
          </cell>
          <cell r="D172">
            <v>0</v>
          </cell>
          <cell r="E172">
            <v>33900.55561520216</v>
          </cell>
          <cell r="F172">
            <v>0</v>
          </cell>
          <cell r="G172">
            <v>89521.144175529509</v>
          </cell>
          <cell r="H172">
            <v>24793.740409821708</v>
          </cell>
        </row>
        <row r="173">
          <cell r="C173">
            <v>65268.449095543263</v>
          </cell>
          <cell r="D173">
            <v>2380.6494554446863</v>
          </cell>
          <cell r="E173">
            <v>50366.368120387531</v>
          </cell>
          <cell r="F173">
            <v>0</v>
          </cell>
          <cell r="G173">
            <v>11867.605486938815</v>
          </cell>
          <cell r="H173">
            <v>653.82603277209091</v>
          </cell>
        </row>
        <row r="174">
          <cell r="C174">
            <v>377773.4922411819</v>
          </cell>
          <cell r="D174">
            <v>29278.465972550181</v>
          </cell>
          <cell r="E174">
            <v>134399.5743127123</v>
          </cell>
          <cell r="F174">
            <v>84483.580651125958</v>
          </cell>
          <cell r="G174">
            <v>111283.9934507555</v>
          </cell>
          <cell r="H174">
            <v>18327.877854042144</v>
          </cell>
        </row>
        <row r="175">
          <cell r="C175">
            <v>29478.371406295075</v>
          </cell>
          <cell r="D175">
            <v>546.12682706289354</v>
          </cell>
          <cell r="E175">
            <v>19873.947684163817</v>
          </cell>
          <cell r="F175">
            <v>227.55284460953899</v>
          </cell>
          <cell r="G175">
            <v>7972.4344823653728</v>
          </cell>
          <cell r="H175">
            <v>858.30956809341603</v>
          </cell>
        </row>
        <row r="186">
          <cell r="C186">
            <v>2673528.403302866</v>
          </cell>
          <cell r="D186">
            <v>194935.13529971155</v>
          </cell>
          <cell r="E186">
            <v>1156458.7257355722</v>
          </cell>
          <cell r="F186">
            <v>82963.508160990488</v>
          </cell>
          <cell r="G186">
            <v>1238904.0208222633</v>
          </cell>
        </row>
        <row r="187">
          <cell r="C187">
            <v>380218.0480580841</v>
          </cell>
          <cell r="D187">
            <v>63396.222508217725</v>
          </cell>
          <cell r="E187">
            <v>173873.12856615038</v>
          </cell>
          <cell r="F187">
            <v>13425.617831962802</v>
          </cell>
          <cell r="G187">
            <v>129523.07915175037</v>
          </cell>
        </row>
        <row r="188">
          <cell r="C188">
            <v>222947.93870915877</v>
          </cell>
          <cell r="D188">
            <v>12167.456616458303</v>
          </cell>
          <cell r="E188">
            <v>127901.62838583264</v>
          </cell>
          <cell r="F188">
            <v>7182.6216413909578</v>
          </cell>
          <cell r="G188">
            <v>75696.232065479257</v>
          </cell>
        </row>
        <row r="189">
          <cell r="C189">
            <v>715083.0868474223</v>
          </cell>
          <cell r="D189">
            <v>78812.138213040773</v>
          </cell>
          <cell r="E189">
            <v>314035.46970880846</v>
          </cell>
          <cell r="F189">
            <v>28044.061590095145</v>
          </cell>
          <cell r="G189">
            <v>294191.4173354425</v>
          </cell>
        </row>
        <row r="190">
          <cell r="C190">
            <v>1355279.3296886208</v>
          </cell>
          <cell r="D190">
            <v>40559.317961996247</v>
          </cell>
          <cell r="E190">
            <v>540648.49907470657</v>
          </cell>
          <cell r="F190">
            <v>34311.20709754125</v>
          </cell>
          <cell r="G190">
            <v>739493.29226959404</v>
          </cell>
        </row>
        <row r="192">
          <cell r="C192">
            <v>342837.81089611328</v>
          </cell>
          <cell r="D192">
            <v>1798.7880480733229</v>
          </cell>
          <cell r="E192">
            <v>112342.25236461882</v>
          </cell>
          <cell r="F192">
            <v>7034.9802465963203</v>
          </cell>
          <cell r="G192">
            <v>221661.79023683045</v>
          </cell>
        </row>
        <row r="193">
          <cell r="C193">
            <v>1403559.2564087936</v>
          </cell>
          <cell r="D193">
            <v>29334.445489590464</v>
          </cell>
          <cell r="E193">
            <v>569247.11104932718</v>
          </cell>
          <cell r="F193">
            <v>51451.81504537334</v>
          </cell>
          <cell r="G193">
            <v>753258.87153974245</v>
          </cell>
        </row>
        <row r="194">
          <cell r="C194">
            <v>671235.01526553335</v>
          </cell>
          <cell r="D194">
            <v>80882.097378207895</v>
          </cell>
          <cell r="E194">
            <v>350883.13783745852</v>
          </cell>
          <cell r="F194">
            <v>23439.474209437831</v>
          </cell>
          <cell r="G194">
            <v>216030.30584040596</v>
          </cell>
        </row>
        <row r="195">
          <cell r="C195">
            <v>245598.43035531789</v>
          </cell>
          <cell r="D195">
            <v>82150.401399363764</v>
          </cell>
          <cell r="E195">
            <v>118571.7436330846</v>
          </cell>
          <cell r="F195">
            <v>0</v>
          </cell>
          <cell r="G195">
            <v>44876.285322868949</v>
          </cell>
        </row>
        <row r="196">
          <cell r="C196">
            <v>10297.890377495802</v>
          </cell>
          <cell r="D196">
            <v>769.40298447764803</v>
          </cell>
          <cell r="E196">
            <v>5414.4808510173698</v>
          </cell>
          <cell r="F196">
            <v>1037.2386595827356</v>
          </cell>
          <cell r="G196">
            <v>3076.7678824180575</v>
          </cell>
        </row>
        <row r="198">
          <cell r="C198">
            <v>1761.3396121913916</v>
          </cell>
          <cell r="D198">
            <v>0</v>
          </cell>
          <cell r="E198">
            <v>1494.3263273856237</v>
          </cell>
          <cell r="F198">
            <v>0</v>
          </cell>
          <cell r="G198">
            <v>267.01328480576797</v>
          </cell>
        </row>
        <row r="199">
          <cell r="C199">
            <v>27417.513528915268</v>
          </cell>
          <cell r="D199">
            <v>0</v>
          </cell>
          <cell r="E199">
            <v>20761.603877528985</v>
          </cell>
          <cell r="F199">
            <v>2090.2982850878748</v>
          </cell>
          <cell r="G199">
            <v>4565.6113662983844</v>
          </cell>
        </row>
        <row r="200">
          <cell r="C200">
            <v>179061.52182665924</v>
          </cell>
          <cell r="D200">
            <v>2215.0133629166139</v>
          </cell>
          <cell r="E200">
            <v>135504.33778962979</v>
          </cell>
          <cell r="F200">
            <v>15539.875376673741</v>
          </cell>
          <cell r="G200">
            <v>25802.295297441</v>
          </cell>
        </row>
        <row r="201">
          <cell r="C201">
            <v>431164.57978128322</v>
          </cell>
          <cell r="D201">
            <v>18660.138735586821</v>
          </cell>
          <cell r="E201">
            <v>291101.49344978866</v>
          </cell>
          <cell r="F201">
            <v>23274.240209058229</v>
          </cell>
          <cell r="G201">
            <v>98128.707386852169</v>
          </cell>
        </row>
        <row r="202">
          <cell r="C202">
            <v>320285.97615183232</v>
          </cell>
          <cell r="D202">
            <v>24414.833675453177</v>
          </cell>
          <cell r="E202">
            <v>180630.51511681036</v>
          </cell>
          <cell r="F202">
            <v>8319.389663504382</v>
          </cell>
          <cell r="G202">
            <v>106921.23769606683</v>
          </cell>
        </row>
        <row r="203">
          <cell r="C203">
            <v>356968.56515866186</v>
          </cell>
          <cell r="D203">
            <v>26326.576487178056</v>
          </cell>
          <cell r="E203">
            <v>174920.33550437083</v>
          </cell>
          <cell r="F203">
            <v>6539.0063718139099</v>
          </cell>
          <cell r="G203">
            <v>149182.64679530181</v>
          </cell>
        </row>
        <row r="204">
          <cell r="C204">
            <v>451990.9711316154</v>
          </cell>
          <cell r="D204">
            <v>46094.934469002794</v>
          </cell>
          <cell r="E204">
            <v>155361.93221803627</v>
          </cell>
          <cell r="F204">
            <v>12348.852038106321</v>
          </cell>
          <cell r="G204">
            <v>237918.23912166519</v>
          </cell>
        </row>
        <row r="205">
          <cell r="C205">
            <v>610616.3527810995</v>
          </cell>
          <cell r="D205">
            <v>65150.912917973044</v>
          </cell>
          <cell r="E205">
            <v>151944.92998534392</v>
          </cell>
          <cell r="F205">
            <v>10854.246908758902</v>
          </cell>
          <cell r="G205">
            <v>382666.26296901173</v>
          </cell>
        </row>
        <row r="206">
          <cell r="C206">
            <v>294261.58333097462</v>
          </cell>
          <cell r="D206">
            <v>12072.725651602515</v>
          </cell>
          <cell r="E206">
            <v>44739.25146660547</v>
          </cell>
          <cell r="F206">
            <v>3997.5993079867526</v>
          </cell>
          <cell r="G206">
            <v>233452.00690478293</v>
          </cell>
        </row>
        <row r="208">
          <cell r="C208">
            <v>1727118.3784376075</v>
          </cell>
          <cell r="D208">
            <v>84781.086941098241</v>
          </cell>
          <cell r="E208">
            <v>857702.63580905029</v>
          </cell>
          <cell r="F208">
            <v>4386.6817793951759</v>
          </cell>
          <cell r="G208">
            <v>779980.96062340995</v>
          </cell>
        </row>
        <row r="209">
          <cell r="C209">
            <v>946410.02486564487</v>
          </cell>
          <cell r="D209">
            <v>110154.0483586144</v>
          </cell>
          <cell r="E209">
            <v>298756.08992650063</v>
          </cell>
          <cell r="F209">
            <v>78576.826381595296</v>
          </cell>
          <cell r="G209">
            <v>458923.06019885733</v>
          </cell>
        </row>
        <row r="210">
          <cell r="C210">
            <v>2227892.0940938988</v>
          </cell>
          <cell r="D210">
            <v>33014.92675164414</v>
          </cell>
          <cell r="E210">
            <v>877641.39562000404</v>
          </cell>
          <cell r="F210">
            <v>82963.508160990488</v>
          </cell>
          <cell r="G210">
            <v>1234272.2635615375</v>
          </cell>
        </row>
        <row r="211">
          <cell r="C211">
            <v>753072.27466544823</v>
          </cell>
          <cell r="D211">
            <v>3089.6515867088256</v>
          </cell>
          <cell r="E211">
            <v>213004.51226227707</v>
          </cell>
          <cell r="F211">
            <v>18897.424390312157</v>
          </cell>
          <cell r="G211">
            <v>518080.68642610707</v>
          </cell>
        </row>
        <row r="212">
          <cell r="C212">
            <v>1032591.139168165</v>
          </cell>
          <cell r="D212">
            <v>7918.6531182656336</v>
          </cell>
          <cell r="E212">
            <v>495399.30846883851</v>
          </cell>
          <cell r="F212">
            <v>59104.006856736291</v>
          </cell>
          <cell r="G212">
            <v>470169.17072423932</v>
          </cell>
        </row>
        <row r="213">
          <cell r="C213">
            <v>2205.0578430495611</v>
          </cell>
          <cell r="D213">
            <v>0</v>
          </cell>
          <cell r="E213">
            <v>920.45955796725605</v>
          </cell>
          <cell r="F213">
            <v>0</v>
          </cell>
          <cell r="G213">
            <v>1284.5982850823052</v>
          </cell>
        </row>
        <row r="214">
          <cell r="C214">
            <v>304991.2767479663</v>
          </cell>
          <cell r="D214">
            <v>14741.647600507453</v>
          </cell>
          <cell r="E214">
            <v>137732.90164398757</v>
          </cell>
          <cell r="F214">
            <v>4962.0769139417971</v>
          </cell>
          <cell r="G214">
            <v>147554.65058953021</v>
          </cell>
        </row>
        <row r="215">
          <cell r="C215">
            <v>62505.055204541437</v>
          </cell>
          <cell r="D215">
            <v>4902.3107065460836</v>
          </cell>
          <cell r="E215">
            <v>17239.892156061363</v>
          </cell>
          <cell r="F215">
            <v>0</v>
          </cell>
          <cell r="G215">
            <v>40362.852341933787</v>
          </cell>
        </row>
        <row r="216">
          <cell r="C216">
            <v>22693.241957401951</v>
          </cell>
          <cell r="D216">
            <v>1680.0052057875164</v>
          </cell>
          <cell r="E216">
            <v>6223.7625245386407</v>
          </cell>
          <cell r="F216">
            <v>0</v>
          </cell>
          <cell r="G216">
            <v>14789.474227075762</v>
          </cell>
        </row>
        <row r="217">
          <cell r="C217">
            <v>49834.04850762961</v>
          </cell>
          <cell r="D217">
            <v>682.65853382861701</v>
          </cell>
          <cell r="E217">
            <v>7120.5590062769688</v>
          </cell>
          <cell r="F217">
            <v>0</v>
          </cell>
          <cell r="G217">
            <v>42030.830967524016</v>
          </cell>
        </row>
        <row r="219">
          <cell r="C219">
            <v>857544.45674025395</v>
          </cell>
          <cell r="D219">
            <v>0</v>
          </cell>
          <cell r="E219">
            <v>339635.56818499375</v>
          </cell>
          <cell r="F219">
            <v>0</v>
          </cell>
          <cell r="G219">
            <v>517908.88855519798</v>
          </cell>
        </row>
        <row r="220">
          <cell r="C220">
            <v>386494.66304864583</v>
          </cell>
          <cell r="D220">
            <v>0</v>
          </cell>
          <cell r="E220">
            <v>226582.84205864443</v>
          </cell>
          <cell r="F220">
            <v>0</v>
          </cell>
          <cell r="G220">
            <v>159644.80770519545</v>
          </cell>
        </row>
        <row r="221">
          <cell r="C221">
            <v>1428389.6439531387</v>
          </cell>
          <cell r="D221">
            <v>194935.13529971155</v>
          </cell>
          <cell r="E221">
            <v>589814.04230370675</v>
          </cell>
          <cell r="F221">
            <v>82963.508160990488</v>
          </cell>
          <cell r="G221">
            <v>560676.95818876009</v>
          </cell>
        </row>
        <row r="222">
          <cell r="C222">
            <v>1099.6395612274559</v>
          </cell>
          <cell r="D222">
            <v>0</v>
          </cell>
          <cell r="E222">
            <v>426.27318816255195</v>
          </cell>
          <cell r="F222">
            <v>0</v>
          </cell>
          <cell r="G222">
            <v>673.366373064904</v>
          </cell>
        </row>
        <row r="225">
          <cell r="C225">
            <v>851081.88650789228</v>
          </cell>
          <cell r="D225">
            <v>0</v>
          </cell>
          <cell r="E225">
            <v>335796.98340607033</v>
          </cell>
          <cell r="F225">
            <v>0</v>
          </cell>
          <cell r="G225">
            <v>515284.90310176107</v>
          </cell>
        </row>
        <row r="226">
          <cell r="C226">
            <v>6462.5702323606947</v>
          </cell>
          <cell r="D226">
            <v>0</v>
          </cell>
          <cell r="E226">
            <v>3838.5847789236664</v>
          </cell>
          <cell r="F226">
            <v>0</v>
          </cell>
          <cell r="G226">
            <v>2623.9854534370247</v>
          </cell>
        </row>
        <row r="227">
          <cell r="C227">
            <v>386494.66304864583</v>
          </cell>
          <cell r="D227">
            <v>0</v>
          </cell>
          <cell r="E227">
            <v>226582.84205864443</v>
          </cell>
          <cell r="F227">
            <v>0</v>
          </cell>
          <cell r="G227">
            <v>159644.80770519545</v>
          </cell>
        </row>
        <row r="228">
          <cell r="C228">
            <v>13735.553462638263</v>
          </cell>
          <cell r="D228">
            <v>8690.3614275647851</v>
          </cell>
          <cell r="E228">
            <v>4793.9971852375511</v>
          </cell>
          <cell r="F228">
            <v>0</v>
          </cell>
          <cell r="G228">
            <v>251.19484983594</v>
          </cell>
        </row>
        <row r="229">
          <cell r="C229">
            <v>162963.02420336814</v>
          </cell>
          <cell r="D229">
            <v>523.200986253363</v>
          </cell>
          <cell r="E229">
            <v>109626.57179825574</v>
          </cell>
          <cell r="F229">
            <v>0</v>
          </cell>
          <cell r="G229">
            <v>52813.251418861611</v>
          </cell>
        </row>
        <row r="230">
          <cell r="C230">
            <v>613233.70884573204</v>
          </cell>
          <cell r="D230">
            <v>334.92646644792001</v>
          </cell>
          <cell r="E230">
            <v>243848.10691776237</v>
          </cell>
          <cell r="F230">
            <v>0</v>
          </cell>
          <cell r="G230">
            <v>369050.67546150921</v>
          </cell>
        </row>
        <row r="231">
          <cell r="C231">
            <v>90225.23883651408</v>
          </cell>
          <cell r="D231">
            <v>4938.6518437921359</v>
          </cell>
          <cell r="E231">
            <v>44603.405458662011</v>
          </cell>
          <cell r="F231">
            <v>0</v>
          </cell>
          <cell r="G231">
            <v>40683.181534059891</v>
          </cell>
        </row>
        <row r="232">
          <cell r="C232">
            <v>91962.88898826325</v>
          </cell>
          <cell r="D232">
            <v>3704.807592070807</v>
          </cell>
          <cell r="E232">
            <v>70578.998915983932</v>
          </cell>
          <cell r="F232">
            <v>0</v>
          </cell>
          <cell r="G232">
            <v>17679.082480208912</v>
          </cell>
        </row>
        <row r="233">
          <cell r="C233">
            <v>456269.2296166505</v>
          </cell>
          <cell r="D233">
            <v>176743.18698358166</v>
          </cell>
          <cell r="E233">
            <v>116362.96202779794</v>
          </cell>
          <cell r="F233">
            <v>82963.508160990488</v>
          </cell>
          <cell r="G233">
            <v>80199.572444288788</v>
          </cell>
        </row>
        <row r="234">
          <cell r="C234">
            <v>1099.6395612274559</v>
          </cell>
          <cell r="D234">
            <v>0</v>
          </cell>
          <cell r="E234">
            <v>426.27318816255195</v>
          </cell>
          <cell r="F234">
            <v>0</v>
          </cell>
          <cell r="G234">
            <v>673.366373064904</v>
          </cell>
        </row>
        <row r="237">
          <cell r="C237">
            <v>236790.08429724761</v>
          </cell>
          <cell r="D237">
            <v>116991.89248610519</v>
          </cell>
          <cell r="E237">
            <v>89851.679981264431</v>
          </cell>
          <cell r="F237">
            <v>0</v>
          </cell>
          <cell r="G237">
            <v>29946.511829878407</v>
          </cell>
        </row>
        <row r="238">
          <cell r="C238">
            <v>108605.09571772299</v>
          </cell>
          <cell r="D238">
            <v>18575.919919628897</v>
          </cell>
          <cell r="E238">
            <v>54344.661470812593</v>
          </cell>
          <cell r="F238">
            <v>0</v>
          </cell>
          <cell r="G238">
            <v>35684.51432728213</v>
          </cell>
        </row>
        <row r="239">
          <cell r="C239">
            <v>87087.333125888938</v>
          </cell>
          <cell r="D239">
            <v>18047.899991987048</v>
          </cell>
          <cell r="E239">
            <v>64643.759144978991</v>
          </cell>
          <cell r="F239">
            <v>0</v>
          </cell>
          <cell r="G239">
            <v>4395.6739889233259</v>
          </cell>
        </row>
        <row r="240">
          <cell r="C240">
            <v>378396.15650791937</v>
          </cell>
          <cell r="D240">
            <v>494.18636980470404</v>
          </cell>
          <cell r="E240">
            <v>108999.61666687166</v>
          </cell>
          <cell r="F240">
            <v>0</v>
          </cell>
          <cell r="G240">
            <v>268902.35347124183</v>
          </cell>
        </row>
        <row r="241">
          <cell r="C241">
            <v>818865.72546260571</v>
          </cell>
          <cell r="D241">
            <v>0</v>
          </cell>
          <cell r="E241">
            <v>310068.999087125</v>
          </cell>
          <cell r="F241">
            <v>0</v>
          </cell>
          <cell r="G241">
            <v>508796.72637542599</v>
          </cell>
        </row>
        <row r="242">
          <cell r="C242">
            <v>67230.56887145144</v>
          </cell>
          <cell r="D242">
            <v>3628.603725509477</v>
          </cell>
          <cell r="E242">
            <v>31673.800862946395</v>
          </cell>
          <cell r="F242">
            <v>0</v>
          </cell>
          <cell r="G242">
            <v>31928.164282995291</v>
          </cell>
        </row>
        <row r="243">
          <cell r="C243">
            <v>408227.7693096596</v>
          </cell>
          <cell r="D243">
            <v>5980.5228104498665</v>
          </cell>
          <cell r="E243">
            <v>261981.96062478056</v>
          </cell>
          <cell r="F243">
            <v>0</v>
          </cell>
          <cell r="G243">
            <v>140265.28587442928</v>
          </cell>
        </row>
        <row r="244">
          <cell r="C244">
            <v>123165.51208928402</v>
          </cell>
          <cell r="D244">
            <v>0</v>
          </cell>
          <cell r="E244">
            <v>33900.55561520216</v>
          </cell>
          <cell r="F244">
            <v>0</v>
          </cell>
          <cell r="G244">
            <v>88997.943189276135</v>
          </cell>
        </row>
        <row r="245">
          <cell r="C245">
            <v>64114.00680463016</v>
          </cell>
          <cell r="D245">
            <v>2380.6494554446863</v>
          </cell>
          <cell r="E245">
            <v>49865.751862246543</v>
          </cell>
          <cell r="F245">
            <v>0</v>
          </cell>
          <cell r="G245">
            <v>11867.605486938815</v>
          </cell>
        </row>
        <row r="246">
          <cell r="C246">
            <v>353777.25876505976</v>
          </cell>
          <cell r="D246">
            <v>28289.333713719559</v>
          </cell>
          <cell r="E246">
            <v>132605.16222149628</v>
          </cell>
          <cell r="F246">
            <v>82735.955316380947</v>
          </cell>
          <cell r="G246">
            <v>110146.80751346714</v>
          </cell>
        </row>
        <row r="247">
          <cell r="C247">
            <v>27268.89235181539</v>
          </cell>
          <cell r="D247">
            <v>546.12682706289354</v>
          </cell>
          <cell r="E247">
            <v>18522.778197777548</v>
          </cell>
          <cell r="F247">
            <v>227.55284460953899</v>
          </cell>
          <cell r="G247">
            <v>7972.4344823653728</v>
          </cell>
        </row>
        <row r="260">
          <cell r="C260">
            <v>5315.1664685219757</v>
          </cell>
          <cell r="D260">
            <v>11748.986710198595</v>
          </cell>
          <cell r="E260">
            <v>4960.2272501429015</v>
          </cell>
          <cell r="F260">
            <v>2802.0943554311452</v>
          </cell>
          <cell r="G260">
            <v>4803.5589463710539</v>
          </cell>
        </row>
        <row r="262">
          <cell r="C262">
            <v>8928.3813810648371</v>
          </cell>
          <cell r="D262">
            <v>15705.942569992829</v>
          </cell>
          <cell r="E262">
            <v>7985.2788901976273</v>
          </cell>
          <cell r="F262">
            <v>3459.6949152542361</v>
          </cell>
          <cell r="G262">
            <v>7443.9270021455068</v>
          </cell>
        </row>
        <row r="263">
          <cell r="C263">
            <v>7538.2880992697073</v>
          </cell>
          <cell r="D263">
            <v>12676.832460732983</v>
          </cell>
          <cell r="E263">
            <v>7734.7285518615363</v>
          </cell>
          <cell r="F263">
            <v>4330.3769401330374</v>
          </cell>
          <cell r="G263">
            <v>6684.7864720548505</v>
          </cell>
        </row>
        <row r="264">
          <cell r="C264">
            <v>5716.0249091350006</v>
          </cell>
          <cell r="D264">
            <v>9843.0131281452705</v>
          </cell>
          <cell r="E264">
            <v>5266.5920427902138</v>
          </cell>
          <cell r="F264">
            <v>2448.9423915319508</v>
          </cell>
          <cell r="G264">
            <v>5401.6151886568687</v>
          </cell>
        </row>
        <row r="265">
          <cell r="C265">
            <v>3724.2789295423026</v>
          </cell>
          <cell r="D265">
            <v>8989.2824226464763</v>
          </cell>
          <cell r="E265">
            <v>3153.0496839193993</v>
          </cell>
          <cell r="F265">
            <v>2513.5019455252914</v>
          </cell>
          <cell r="G265">
            <v>3910.6050054803322</v>
          </cell>
        </row>
        <row r="267">
          <cell r="C267">
            <v>2835.7116157911341</v>
          </cell>
          <cell r="D267">
            <v>5589.8969343773279</v>
          </cell>
          <cell r="E267">
            <v>2670.1253027848634</v>
          </cell>
          <cell r="F267">
            <v>2373.1662608139454</v>
          </cell>
          <cell r="G267">
            <v>2911.9635541517723</v>
          </cell>
        </row>
        <row r="268">
          <cell r="C268">
            <v>4007.4233692358357</v>
          </cell>
          <cell r="D268">
            <v>6458.2275461857043</v>
          </cell>
          <cell r="E268">
            <v>3610.2870635661966</v>
          </cell>
          <cell r="F268">
            <v>2945.7408962773684</v>
          </cell>
          <cell r="G268">
            <v>4285.9878768826857</v>
          </cell>
        </row>
        <row r="269">
          <cell r="C269">
            <v>6275.090458692699</v>
          </cell>
          <cell r="D269">
            <v>9684.7641119190193</v>
          </cell>
          <cell r="E269">
            <v>5681.3503586695842</v>
          </cell>
          <cell r="F269">
            <v>2511.5150307550616</v>
          </cell>
          <cell r="G269">
            <v>6371.2254060812102</v>
          </cell>
        </row>
        <row r="270">
          <cell r="C270">
            <v>13610.942760423588</v>
          </cell>
          <cell r="D270">
            <v>15837.678573639019</v>
          </cell>
          <cell r="E270">
            <v>11444.002476683787</v>
          </cell>
          <cell r="F270" t="str">
            <v>.</v>
          </cell>
          <cell r="G270">
            <v>15260.15785016048</v>
          </cell>
        </row>
        <row r="271">
          <cell r="C271">
            <v>5682.3849695638764</v>
          </cell>
          <cell r="D271">
            <v>8306.5238422521961</v>
          </cell>
          <cell r="E271">
            <v>5680.9407023375916</v>
          </cell>
          <cell r="F271">
            <v>5152.2304454572077</v>
          </cell>
          <cell r="G271">
            <v>5207.4373586361526</v>
          </cell>
        </row>
        <row r="273">
          <cell r="C273">
            <v>963.00682971269202</v>
          </cell>
          <cell r="D273" t="str">
            <v>.</v>
          </cell>
          <cell r="E273">
            <v>1127.9340487431737</v>
          </cell>
          <cell r="F273" t="str">
            <v>.</v>
          </cell>
          <cell r="G273">
            <v>40</v>
          </cell>
        </row>
        <row r="274">
          <cell r="C274">
            <v>1137.5111377459352</v>
          </cell>
          <cell r="D274" t="str">
            <v>.</v>
          </cell>
          <cell r="E274">
            <v>1288.9864101033879</v>
          </cell>
          <cell r="F274">
            <v>1111.0267781359673</v>
          </cell>
          <cell r="G274">
            <v>460.81985971524733</v>
          </cell>
        </row>
        <row r="275">
          <cell r="C275">
            <v>2261.9985010382989</v>
          </cell>
          <cell r="D275">
            <v>3611.9939478702745</v>
          </cell>
          <cell r="E275">
            <v>2317.4733644605603</v>
          </cell>
          <cell r="F275">
            <v>1895.9809613589593</v>
          </cell>
          <cell r="G275">
            <v>2075.213737172824</v>
          </cell>
        </row>
        <row r="276">
          <cell r="C276">
            <v>4022.4968231326816</v>
          </cell>
          <cell r="D276">
            <v>7139.8503151596042</v>
          </cell>
          <cell r="E276">
            <v>4203.173371996364</v>
          </cell>
          <cell r="F276">
            <v>2864.4006956372532</v>
          </cell>
          <cell r="G276">
            <v>3168.3975831647222</v>
          </cell>
        </row>
        <row r="277">
          <cell r="C277">
            <v>5235.2499116471827</v>
          </cell>
          <cell r="D277">
            <v>8585.552460252311</v>
          </cell>
          <cell r="E277">
            <v>5751.6618229720088</v>
          </cell>
          <cell r="F277">
            <v>2599.1214756513573</v>
          </cell>
          <cell r="G277">
            <v>3802.9259629201765</v>
          </cell>
        </row>
        <row r="278">
          <cell r="C278">
            <v>5668.6677049096852</v>
          </cell>
          <cell r="D278">
            <v>10064.977315244108</v>
          </cell>
          <cell r="E278">
            <v>6151.8285653917847</v>
          </cell>
          <cell r="F278">
            <v>3203.4074783548344</v>
          </cell>
          <cell r="G278">
            <v>4434.3814614236644</v>
          </cell>
        </row>
        <row r="279">
          <cell r="C279">
            <v>7062.6088524897168</v>
          </cell>
          <cell r="D279">
            <v>12929.23761021441</v>
          </cell>
          <cell r="E279">
            <v>6502.1234066625484</v>
          </cell>
          <cell r="F279">
            <v>3948.6112122842333</v>
          </cell>
          <cell r="G279">
            <v>6461.3783107566451</v>
          </cell>
        </row>
        <row r="280">
          <cell r="C280">
            <v>6159.0371876134623</v>
          </cell>
          <cell r="D280">
            <v>13128.455681456653</v>
          </cell>
          <cell r="E280">
            <v>5676.9952217515793</v>
          </cell>
          <cell r="F280">
            <v>2932.5643807914726</v>
          </cell>
          <cell r="G280">
            <v>5255.3797565774248</v>
          </cell>
        </row>
        <row r="281">
          <cell r="C281">
            <v>4705.378076542941</v>
          </cell>
          <cell r="D281">
            <v>18485.025208577481</v>
          </cell>
          <cell r="E281">
            <v>4079.0751053829372</v>
          </cell>
          <cell r="F281">
            <v>2715.9658297889569</v>
          </cell>
          <cell r="G281">
            <v>4146.8705614964701</v>
          </cell>
        </row>
        <row r="283">
          <cell r="C283">
            <v>5591.6737517656693</v>
          </cell>
          <cell r="D283">
            <v>12195.050093468302</v>
          </cell>
          <cell r="E283">
            <v>4700.9169001592218</v>
          </cell>
          <cell r="F283">
            <v>5208.7567030859382</v>
          </cell>
          <cell r="G283">
            <v>5857.4440982817359</v>
          </cell>
        </row>
        <row r="284">
          <cell r="C284">
            <v>4810.5640254852387</v>
          </cell>
          <cell r="D284">
            <v>11405.669882158751</v>
          </cell>
          <cell r="E284">
            <v>5704.6846124285503</v>
          </cell>
          <cell r="F284">
            <v>2667.7384345347728</v>
          </cell>
          <cell r="G284">
            <v>3012.3864722359644</v>
          </cell>
        </row>
        <row r="286">
          <cell r="C286">
            <v>1484.7999229323862</v>
          </cell>
          <cell r="D286">
            <v>4330.639536536215</v>
          </cell>
          <cell r="E286">
            <v>1660.6045424917779</v>
          </cell>
          <cell r="F286">
            <v>1890.4789148001171</v>
          </cell>
          <cell r="G286">
            <v>1380.7502650155543</v>
          </cell>
        </row>
        <row r="287">
          <cell r="C287">
            <v>2639.537978387264</v>
          </cell>
          <cell r="D287">
            <v>5073.5100137632271</v>
          </cell>
          <cell r="E287">
            <v>3157.7268826431614</v>
          </cell>
          <cell r="F287">
            <v>2671.062009818404</v>
          </cell>
          <cell r="G287">
            <v>2048.5859999447375</v>
          </cell>
        </row>
        <row r="288">
          <cell r="C288">
            <v>2379.2174456358562</v>
          </cell>
          <cell r="D288" t="str">
            <v>.</v>
          </cell>
          <cell r="E288">
            <v>2660.00093833041</v>
          </cell>
          <cell r="F288" t="str">
            <v>.</v>
          </cell>
          <cell r="G288">
            <v>2178.0262619238429</v>
          </cell>
        </row>
        <row r="289">
          <cell r="C289">
            <v>7929.691977371197</v>
          </cell>
          <cell r="D289">
            <v>9113.4182784736586</v>
          </cell>
          <cell r="E289">
            <v>7812.6639238179714</v>
          </cell>
          <cell r="F289">
            <v>7834.6081493535276</v>
          </cell>
          <cell r="G289">
            <v>7923.8660049240843</v>
          </cell>
        </row>
        <row r="290">
          <cell r="C290">
            <v>13492.728132554148</v>
          </cell>
          <cell r="D290">
            <v>15355.521904336754</v>
          </cell>
          <cell r="E290">
            <v>14418.432879092114</v>
          </cell>
          <cell r="F290" t="str">
            <v>.</v>
          </cell>
          <cell r="G290">
            <v>12871.091097648696</v>
          </cell>
        </row>
        <row r="291">
          <cell r="C291">
            <v>18829.318596979731</v>
          </cell>
          <cell r="D291">
            <v>21986.246773041123</v>
          </cell>
          <cell r="E291">
            <v>20409.172830833857</v>
          </cell>
          <cell r="F291" t="str">
            <v>.</v>
          </cell>
          <cell r="G291">
            <v>17805.868194850842</v>
          </cell>
        </row>
        <row r="292">
          <cell r="C292">
            <v>44720.523648930663</v>
          </cell>
          <cell r="D292">
            <v>50000</v>
          </cell>
          <cell r="E292">
            <v>36134.417392687246</v>
          </cell>
          <cell r="F292" t="str">
            <v>.</v>
          </cell>
          <cell r="G292">
            <v>46089.371119279189</v>
          </cell>
        </row>
        <row r="294">
          <cell r="C294">
            <v>3910.4830096719002</v>
          </cell>
          <cell r="D294" t="str">
            <v>.</v>
          </cell>
          <cell r="E294">
            <v>2156.2272467283688</v>
          </cell>
          <cell r="F294" t="str">
            <v>.</v>
          </cell>
          <cell r="G294">
            <v>5060.8931801774179</v>
          </cell>
        </row>
        <row r="295">
          <cell r="C295">
            <v>4857.018321026344</v>
          </cell>
          <cell r="D295" t="str">
            <v>.</v>
          </cell>
          <cell r="E295">
            <v>6240.0268530261292</v>
          </cell>
          <cell r="F295" t="str">
            <v>.</v>
          </cell>
          <cell r="G295">
            <v>2901.9959696281135</v>
          </cell>
        </row>
        <row r="296">
          <cell r="C296">
            <v>6280.2282403035588</v>
          </cell>
          <cell r="D296">
            <v>11748.986710198595</v>
          </cell>
          <cell r="E296">
            <v>6072.617957139576</v>
          </cell>
          <cell r="F296">
            <v>2802.0943554311452</v>
          </cell>
          <cell r="G296">
            <v>5111.9199775792431</v>
          </cell>
        </row>
        <row r="297">
          <cell r="C297">
            <v>8194.3707353561585</v>
          </cell>
          <cell r="D297" t="str">
            <v>.</v>
          </cell>
          <cell r="E297">
            <v>19631.202864887073</v>
          </cell>
          <cell r="F297" t="str">
            <v>.</v>
          </cell>
          <cell r="G297">
            <v>954.30783743484801</v>
          </cell>
        </row>
        <row r="300">
          <cell r="C300">
            <v>3914.2404760226686</v>
          </cell>
          <cell r="D300" t="str">
            <v>.</v>
          </cell>
          <cell r="E300">
            <v>2137.395063957556</v>
          </cell>
          <cell r="F300" t="str">
            <v>.</v>
          </cell>
          <cell r="G300">
            <v>5072.1617070907105</v>
          </cell>
        </row>
        <row r="301">
          <cell r="C301">
            <v>3415.6471416925488</v>
          </cell>
          <cell r="D301" t="str">
            <v>.</v>
          </cell>
          <cell r="E301">
            <v>3803.6547570213143</v>
          </cell>
          <cell r="F301" t="str">
            <v>.</v>
          </cell>
          <cell r="G301">
            <v>2848.0372396038861</v>
          </cell>
        </row>
        <row r="302">
          <cell r="C302">
            <v>4857.018321026344</v>
          </cell>
          <cell r="D302" t="str">
            <v>.</v>
          </cell>
          <cell r="E302">
            <v>6240.0268530261292</v>
          </cell>
          <cell r="F302" t="str">
            <v>.</v>
          </cell>
          <cell r="G302">
            <v>2901.9959696281135</v>
          </cell>
        </row>
        <row r="303">
          <cell r="C303">
            <v>14199.538723245932</v>
          </cell>
          <cell r="D303">
            <v>18128.536478147205</v>
          </cell>
          <cell r="E303">
            <v>7548.7687023152166</v>
          </cell>
          <cell r="F303" t="str">
            <v>.</v>
          </cell>
          <cell r="G303">
            <v>5200</v>
          </cell>
        </row>
        <row r="304">
          <cell r="C304">
            <v>5442.1452908500487</v>
          </cell>
          <cell r="D304">
            <v>17825.378290673318</v>
          </cell>
          <cell r="E304">
            <v>4116.7464743228375</v>
          </cell>
          <cell r="F304" t="str">
            <v>.</v>
          </cell>
          <cell r="G304">
            <v>8070.6524376994685</v>
          </cell>
        </row>
        <row r="305">
          <cell r="C305">
            <v>5167.7994372721778</v>
          </cell>
          <cell r="D305">
            <v>7800</v>
          </cell>
          <cell r="E305">
            <v>6157.3330819776093</v>
          </cell>
          <cell r="F305" t="str">
            <v>.</v>
          </cell>
          <cell r="G305">
            <v>4511.5819697836032</v>
          </cell>
        </row>
        <row r="306">
          <cell r="C306">
            <v>7652.5163936623094</v>
          </cell>
          <cell r="D306">
            <v>13023.377202190948</v>
          </cell>
          <cell r="E306">
            <v>6934.327226437561</v>
          </cell>
          <cell r="F306" t="str">
            <v>.</v>
          </cell>
          <cell r="G306">
            <v>7787.9254442632773</v>
          </cell>
        </row>
        <row r="307">
          <cell r="C307">
            <v>9193.2879546811964</v>
          </cell>
          <cell r="D307">
            <v>17880.772148696011</v>
          </cell>
          <cell r="E307">
            <v>8077.1048137698835</v>
          </cell>
          <cell r="F307" t="str">
            <v>.</v>
          </cell>
          <cell r="G307">
            <v>11828.8111130011</v>
          </cell>
        </row>
        <row r="308">
          <cell r="C308">
            <v>6977.778778412051</v>
          </cell>
          <cell r="D308">
            <v>11260.662352111838</v>
          </cell>
          <cell r="E308">
            <v>6130.8096401077273</v>
          </cell>
          <cell r="F308">
            <v>2802.0943554311452</v>
          </cell>
          <cell r="G308">
            <v>3087.6679411111804</v>
          </cell>
        </row>
        <row r="309">
          <cell r="C309">
            <v>8194.3707353561585</v>
          </cell>
          <cell r="D309" t="str">
            <v>.</v>
          </cell>
          <cell r="E309">
            <v>19631.202864887073</v>
          </cell>
          <cell r="F309" t="str">
            <v>.</v>
          </cell>
          <cell r="G309">
            <v>954.30783743484801</v>
          </cell>
        </row>
        <row r="310">
          <cell r="C310" t="str">
            <v>.</v>
          </cell>
          <cell r="D310" t="str">
            <v>.</v>
          </cell>
          <cell r="E310" t="str">
            <v>.</v>
          </cell>
          <cell r="F310" t="str">
            <v>.</v>
          </cell>
          <cell r="G310" t="str">
            <v>.</v>
          </cell>
        </row>
        <row r="312">
          <cell r="C312">
            <v>11227.180126450998</v>
          </cell>
          <cell r="D312">
            <v>12797.168096815412</v>
          </cell>
          <cell r="E312">
            <v>8527.9086847797589</v>
          </cell>
          <cell r="F312" t="str">
            <v>.</v>
          </cell>
          <cell r="G312">
            <v>13192.62472516167</v>
          </cell>
        </row>
        <row r="313">
          <cell r="C313">
            <v>12205.831981783704</v>
          </cell>
          <cell r="D313">
            <v>13309.497230869347</v>
          </cell>
          <cell r="E313">
            <v>12269.681512375206</v>
          </cell>
          <cell r="F313" t="str">
            <v>.</v>
          </cell>
          <cell r="G313">
            <v>11534.070606798994</v>
          </cell>
        </row>
        <row r="314">
          <cell r="C314">
            <v>8174.2053411206798</v>
          </cell>
          <cell r="D314">
            <v>11659.205510986123</v>
          </cell>
          <cell r="E314">
            <v>7106.2530179132746</v>
          </cell>
          <cell r="F314" t="str">
            <v>.</v>
          </cell>
          <cell r="G314">
            <v>9570.9236231001742</v>
          </cell>
        </row>
        <row r="315">
          <cell r="C315">
            <v>4797.2652395842715</v>
          </cell>
          <cell r="D315">
            <v>15530.450061559008</v>
          </cell>
          <cell r="E315">
            <v>6188.286028559608</v>
          </cell>
          <cell r="F315" t="str">
            <v>.</v>
          </cell>
          <cell r="G315">
            <v>4213.6893638366728</v>
          </cell>
        </row>
        <row r="316">
          <cell r="C316">
            <v>3916.0538575978826</v>
          </cell>
          <cell r="D316" t="str">
            <v>.</v>
          </cell>
          <cell r="E316">
            <v>1971.0363644821027</v>
          </cell>
          <cell r="F316" t="str">
            <v>.</v>
          </cell>
          <cell r="G316">
            <v>5101.3791477066516</v>
          </cell>
        </row>
        <row r="317">
          <cell r="C317">
            <v>6709.5216204928374</v>
          </cell>
          <cell r="D317">
            <v>6861.8373600244977</v>
          </cell>
          <cell r="E317">
            <v>6398.0236490466896</v>
          </cell>
          <cell r="F317" t="str">
            <v>.</v>
          </cell>
          <cell r="G317">
            <v>7001.2274377871563</v>
          </cell>
        </row>
        <row r="318">
          <cell r="C318">
            <v>4719.2608621024192</v>
          </cell>
          <cell r="D318">
            <v>11023.907050420941</v>
          </cell>
          <cell r="E318">
            <v>4766.7608843249782</v>
          </cell>
          <cell r="F318" t="str">
            <v>.</v>
          </cell>
          <cell r="G318">
            <v>4361.7295671707761</v>
          </cell>
        </row>
        <row r="319">
          <cell r="C319">
            <v>2914.1130637958586</v>
          </cell>
          <cell r="D319" t="str">
            <v>.</v>
          </cell>
          <cell r="E319">
            <v>4153.4821340100452</v>
          </cell>
          <cell r="F319" t="str">
            <v>.</v>
          </cell>
          <cell r="G319">
            <v>2450.3130735417822</v>
          </cell>
        </row>
        <row r="320">
          <cell r="C320">
            <v>4435.5893774251563</v>
          </cell>
          <cell r="D320">
            <v>9880.158032361498</v>
          </cell>
          <cell r="E320">
            <v>4799.4374619957944</v>
          </cell>
          <cell r="F320" t="str">
            <v>.</v>
          </cell>
          <cell r="G320">
            <v>1814.57473900529</v>
          </cell>
        </row>
        <row r="321">
          <cell r="C321">
            <v>3733.1048878115303</v>
          </cell>
          <cell r="D321">
            <v>7414.6309127612267</v>
          </cell>
          <cell r="E321">
            <v>4650.2687365341599</v>
          </cell>
          <cell r="F321">
            <v>2780.0973146841002</v>
          </cell>
          <cell r="G321">
            <v>2399.2433754413601</v>
          </cell>
        </row>
        <row r="322">
          <cell r="C322">
            <v>5525.7744428755814</v>
          </cell>
          <cell r="D322">
            <v>6750</v>
          </cell>
          <cell r="E322">
            <v>5936.9522451237308</v>
          </cell>
          <cell r="F322">
            <v>10800</v>
          </cell>
          <cell r="G322">
            <v>4336.0622289176135</v>
          </cell>
        </row>
        <row r="323">
          <cell r="C323" t="str">
            <v>.</v>
          </cell>
          <cell r="D323" t="str">
            <v>.</v>
          </cell>
          <cell r="E323" t="str">
            <v>.</v>
          </cell>
          <cell r="F323" t="str">
            <v>.</v>
          </cell>
          <cell r="G323" t="str">
            <v>.</v>
          </cell>
        </row>
        <row r="335">
          <cell r="C335">
            <v>7.3757808410050618</v>
          </cell>
          <cell r="D335">
            <v>12.297785417105688</v>
          </cell>
          <cell r="E335">
            <v>7.8149715569955385</v>
          </cell>
          <cell r="F335">
            <v>6.2915593866910555</v>
          </cell>
          <cell r="G335">
            <v>6.072785219428674</v>
          </cell>
          <cell r="H335">
            <v>6</v>
          </cell>
          <cell r="I335" t="str">
            <v>.</v>
          </cell>
        </row>
        <row r="337">
          <cell r="C337">
            <v>9.8952231301068547</v>
          </cell>
          <cell r="D337">
            <v>13.342579250720458</v>
          </cell>
          <cell r="E337">
            <v>10.061207944872306</v>
          </cell>
          <cell r="F337">
            <v>6.8918918918918912</v>
          </cell>
          <cell r="G337">
            <v>8.1229146692233947</v>
          </cell>
          <cell r="H337" t="str">
            <v>.</v>
          </cell>
          <cell r="I337" t="str">
            <v>.</v>
          </cell>
        </row>
        <row r="338">
          <cell r="C338">
            <v>9.240446219944225</v>
          </cell>
          <cell r="D338">
            <v>13.473474801061009</v>
          </cell>
          <cell r="E338">
            <v>9.5205549845837449</v>
          </cell>
          <cell r="F338">
            <v>5.6462765957446832</v>
          </cell>
          <cell r="G338">
            <v>8.316793016310589</v>
          </cell>
          <cell r="H338" t="str">
            <v>.</v>
          </cell>
          <cell r="I338" t="str">
            <v>.</v>
          </cell>
        </row>
        <row r="339">
          <cell r="C339">
            <v>8.3779635534610772</v>
          </cell>
          <cell r="D339">
            <v>12.082992527715067</v>
          </cell>
          <cell r="E339">
            <v>8.5519210572777062</v>
          </cell>
          <cell r="F339">
            <v>6.5710193197351128</v>
          </cell>
          <cell r="G339">
            <v>7.2370339737705569</v>
          </cell>
          <cell r="H339" t="str">
            <v>.</v>
          </cell>
          <cell r="I339" t="str">
            <v>.</v>
          </cell>
        </row>
        <row r="340">
          <cell r="C340">
            <v>5.5824929801001169</v>
          </cell>
          <cell r="D340">
            <v>10.691683569979721</v>
          </cell>
          <cell r="E340">
            <v>6.0348508078782892</v>
          </cell>
          <cell r="F340">
            <v>5.9680940386230077</v>
          </cell>
          <cell r="G340">
            <v>4.8464136604587971</v>
          </cell>
          <cell r="H340">
            <v>6</v>
          </cell>
          <cell r="I340" t="str">
            <v>.</v>
          </cell>
        </row>
        <row r="341">
          <cell r="H341">
            <v>6</v>
          </cell>
          <cell r="I341" t="str">
            <v>.</v>
          </cell>
        </row>
        <row r="342">
          <cell r="C342" t="str">
            <v>.</v>
          </cell>
          <cell r="D342" t="str">
            <v>.</v>
          </cell>
          <cell r="E342" t="str">
            <v>.</v>
          </cell>
          <cell r="F342" t="str">
            <v>.</v>
          </cell>
          <cell r="G342" t="str">
            <v>.</v>
          </cell>
          <cell r="H342" t="str">
            <v>.</v>
          </cell>
          <cell r="I342" t="str">
            <v>.</v>
          </cell>
        </row>
        <row r="343">
          <cell r="C343">
            <v>4.5861294724555641</v>
          </cell>
          <cell r="D343">
            <v>5.1356190613368398</v>
          </cell>
          <cell r="E343">
            <v>4.8637631987512808</v>
          </cell>
          <cell r="F343">
            <v>4.7701294210702834</v>
          </cell>
          <cell r="G343">
            <v>4.3418498104343648</v>
          </cell>
          <cell r="H343">
            <v>6</v>
          </cell>
          <cell r="I343" t="str">
            <v>.</v>
          </cell>
        </row>
        <row r="344">
          <cell r="C344">
            <v>10.309450512550885</v>
          </cell>
          <cell r="D344">
            <v>11.269584930534498</v>
          </cell>
          <cell r="E344">
            <v>10.254038085475147</v>
          </cell>
          <cell r="F344">
            <v>9.6312389586879963</v>
          </cell>
          <cell r="G344">
            <v>10.113563751135414</v>
          </cell>
          <cell r="H344" t="str">
            <v>.</v>
          </cell>
          <cell r="I344" t="str">
            <v>.</v>
          </cell>
        </row>
        <row r="345">
          <cell r="C345">
            <v>15.300339605088066</v>
          </cell>
          <cell r="D345">
            <v>15.867593786077647</v>
          </cell>
          <cell r="E345">
            <v>14.765527312320742</v>
          </cell>
          <cell r="F345" t="str">
            <v>.</v>
          </cell>
          <cell r="G345">
            <v>15.675002242271638</v>
          </cell>
          <cell r="H345" t="str">
            <v>.</v>
          </cell>
          <cell r="I345" t="str">
            <v>.</v>
          </cell>
        </row>
        <row r="346">
          <cell r="C346" t="str">
            <v>.</v>
          </cell>
          <cell r="D346" t="str">
            <v>.</v>
          </cell>
          <cell r="E346" t="str">
            <v>.</v>
          </cell>
          <cell r="F346" t="str">
            <v>.</v>
          </cell>
          <cell r="G346" t="str">
            <v>.</v>
          </cell>
          <cell r="H346" t="str">
            <v>.</v>
          </cell>
          <cell r="I346" t="str">
            <v>.</v>
          </cell>
        </row>
        <row r="347">
          <cell r="H347">
            <v>6</v>
          </cell>
          <cell r="I347" t="str">
            <v>.</v>
          </cell>
        </row>
        <row r="348">
          <cell r="C348">
            <v>3.9278916663152805</v>
          </cell>
          <cell r="D348" t="str">
            <v>.</v>
          </cell>
          <cell r="E348">
            <v>4.129763066008012</v>
          </cell>
          <cell r="F348" t="str">
            <v>.</v>
          </cell>
          <cell r="G348">
            <v>3</v>
          </cell>
          <cell r="H348" t="str">
            <v>.</v>
          </cell>
          <cell r="I348" t="str">
            <v>.</v>
          </cell>
        </row>
        <row r="349">
          <cell r="C349">
            <v>5.4965099917213713</v>
          </cell>
          <cell r="D349" t="str">
            <v>.</v>
          </cell>
          <cell r="E349">
            <v>5.4075573738478537</v>
          </cell>
          <cell r="F349">
            <v>5.5591344637011568</v>
          </cell>
          <cell r="G349">
            <v>5.831357282528975</v>
          </cell>
          <cell r="H349" t="str">
            <v>.</v>
          </cell>
          <cell r="I349" t="str">
            <v>.</v>
          </cell>
        </row>
        <row r="350">
          <cell r="C350">
            <v>6.6478825999701456</v>
          </cell>
          <cell r="D350">
            <v>9.3479653152105886</v>
          </cell>
          <cell r="E350">
            <v>6.6360834808157421</v>
          </cell>
          <cell r="F350">
            <v>6.6099806407316359</v>
          </cell>
          <cell r="G350">
            <v>6.4867834942374181</v>
          </cell>
          <cell r="H350" t="str">
            <v>.</v>
          </cell>
          <cell r="I350" t="str">
            <v>.</v>
          </cell>
        </row>
        <row r="351">
          <cell r="C351">
            <v>8.3256838104600135</v>
          </cell>
          <cell r="D351">
            <v>12.002637617661488</v>
          </cell>
          <cell r="E351">
            <v>8.4838031017241065</v>
          </cell>
          <cell r="F351">
            <v>7.5041915386091205</v>
          </cell>
          <cell r="G351">
            <v>7.3183589544391507</v>
          </cell>
          <cell r="H351" t="str">
            <v>.</v>
          </cell>
          <cell r="I351" t="str">
            <v>.</v>
          </cell>
        </row>
        <row r="352">
          <cell r="C352">
            <v>8.3152161730081691</v>
          </cell>
          <cell r="D352">
            <v>12.738379532000913</v>
          </cell>
          <cell r="E352">
            <v>8.6475696635976913</v>
          </cell>
          <cell r="F352">
            <v>6.341533287386067</v>
          </cell>
          <cell r="G352">
            <v>6.8325320907140004</v>
          </cell>
          <cell r="H352" t="str">
            <v>.</v>
          </cell>
          <cell r="I352" t="str">
            <v>.</v>
          </cell>
        </row>
        <row r="353">
          <cell r="C353">
            <v>7.8265064186369324</v>
          </cell>
          <cell r="D353">
            <v>12.491624173070997</v>
          </cell>
          <cell r="E353">
            <v>8.2264851080073029</v>
          </cell>
          <cell r="F353">
            <v>5.9225318982035455</v>
          </cell>
          <cell r="G353">
            <v>6.4968647416467524</v>
          </cell>
          <cell r="H353" t="str">
            <v>.</v>
          </cell>
          <cell r="I353" t="str">
            <v>.</v>
          </cell>
        </row>
        <row r="354">
          <cell r="C354">
            <v>7.5364228197575214</v>
          </cell>
          <cell r="D354">
            <v>12.535465686625436</v>
          </cell>
          <cell r="E354">
            <v>7.7812065915660193</v>
          </cell>
          <cell r="F354">
            <v>5.3941166046600229</v>
          </cell>
          <cell r="G354">
            <v>6.4020009216609939</v>
          </cell>
          <cell r="H354">
            <v>6</v>
          </cell>
          <cell r="I354" t="str">
            <v>.</v>
          </cell>
        </row>
        <row r="355">
          <cell r="C355">
            <v>6.6912030884628333</v>
          </cell>
          <cell r="D355">
            <v>12.121109127991193</v>
          </cell>
          <cell r="E355">
            <v>6.6586046818536824</v>
          </cell>
          <cell r="F355">
            <v>4.8836794763614249</v>
          </cell>
          <cell r="G355">
            <v>5.6277494081929786</v>
          </cell>
          <cell r="H355" t="str">
            <v>.</v>
          </cell>
          <cell r="I355" t="str">
            <v>.</v>
          </cell>
        </row>
        <row r="356">
          <cell r="C356">
            <v>5.3627251087322998</v>
          </cell>
          <cell r="D356">
            <v>12.022442569943001</v>
          </cell>
          <cell r="E356">
            <v>5.8484511762018307</v>
          </cell>
          <cell r="F356">
            <v>3.9881805015087983</v>
          </cell>
          <cell r="G356">
            <v>4.7601517166254981</v>
          </cell>
          <cell r="H356" t="str">
            <v>.</v>
          </cell>
          <cell r="I356" t="str">
            <v>.</v>
          </cell>
        </row>
        <row r="357">
          <cell r="H357">
            <v>6</v>
          </cell>
          <cell r="I357" t="str">
            <v>.</v>
          </cell>
        </row>
        <row r="358">
          <cell r="C358">
            <v>6.884856184564935</v>
          </cell>
          <cell r="D358">
            <v>11.501029521121163</v>
          </cell>
          <cell r="E358">
            <v>7.1345736065071836</v>
          </cell>
          <cell r="F358">
            <v>4.6479102793305183</v>
          </cell>
          <cell r="G358">
            <v>5.9940830470327251</v>
          </cell>
          <cell r="H358">
            <v>6</v>
          </cell>
          <cell r="I358" t="str">
            <v>.</v>
          </cell>
        </row>
        <row r="359">
          <cell r="C359">
            <v>8.226267465939479</v>
          </cell>
          <cell r="D359">
            <v>12.904169631925848</v>
          </cell>
          <cell r="E359">
            <v>9.6042274824742009</v>
          </cell>
          <cell r="F359">
            <v>6.387928872951341</v>
          </cell>
          <cell r="G359">
            <v>6.2024466865246355</v>
          </cell>
          <cell r="H359" t="str">
            <v>.</v>
          </cell>
          <cell r="I359" t="str">
            <v>.</v>
          </cell>
        </row>
        <row r="360">
          <cell r="H360" t="str">
            <v>.</v>
          </cell>
          <cell r="I360" t="str">
            <v>.</v>
          </cell>
        </row>
        <row r="361">
          <cell r="C361">
            <v>5.8266018244634541</v>
          </cell>
          <cell r="D361">
            <v>9.8569866432688773</v>
          </cell>
          <cell r="E361">
            <v>6.3406480538054302</v>
          </cell>
          <cell r="F361">
            <v>6.4127923279910117</v>
          </cell>
          <cell r="G361">
            <v>5.5395082855625564</v>
          </cell>
          <cell r="H361" t="str">
            <v>.</v>
          </cell>
          <cell r="I361" t="str">
            <v>.</v>
          </cell>
        </row>
        <row r="362">
          <cell r="C362">
            <v>6.2660936514354395</v>
          </cell>
          <cell r="D362">
            <v>7.8260428236052624</v>
          </cell>
          <cell r="E362">
            <v>6.7850957432653116</v>
          </cell>
          <cell r="F362">
            <v>6.3340362212615897</v>
          </cell>
          <cell r="G362">
            <v>5.6547242190186466</v>
          </cell>
          <cell r="H362" t="str">
            <v>.</v>
          </cell>
          <cell r="I362" t="str">
            <v>.</v>
          </cell>
        </row>
        <row r="363">
          <cell r="C363">
            <v>6.9468535030964995</v>
          </cell>
          <cell r="D363" t="str">
            <v>.</v>
          </cell>
          <cell r="E363">
            <v>8.1245892499284018</v>
          </cell>
          <cell r="F363" t="str">
            <v>.</v>
          </cell>
          <cell r="G363">
            <v>5.6399604333603142</v>
          </cell>
          <cell r="H363" t="str">
            <v>.</v>
          </cell>
          <cell r="I363" t="str">
            <v>.</v>
          </cell>
        </row>
        <row r="364">
          <cell r="C364">
            <v>8.4425528232443998</v>
          </cell>
          <cell r="D364">
            <v>12.257895440088163</v>
          </cell>
          <cell r="E364">
            <v>9.1279694241082261</v>
          </cell>
          <cell r="F364">
            <v>5.3615500915736041</v>
          </cell>
          <cell r="G364">
            <v>7.4751572186635089</v>
          </cell>
          <cell r="H364" t="str">
            <v>.</v>
          </cell>
          <cell r="I364" t="str">
            <v>.</v>
          </cell>
        </row>
        <row r="365">
          <cell r="C365">
            <v>9.8922754775171455</v>
          </cell>
          <cell r="D365">
            <v>14.36721021572821</v>
          </cell>
          <cell r="E365">
            <v>12.162715391844625</v>
          </cell>
          <cell r="F365" t="str">
            <v>.</v>
          </cell>
          <cell r="G365">
            <v>8.1857213677299683</v>
          </cell>
          <cell r="H365" t="str">
            <v>.</v>
          </cell>
          <cell r="I365" t="str">
            <v>.</v>
          </cell>
        </row>
        <row r="366">
          <cell r="C366">
            <v>11.031412305084366</v>
          </cell>
          <cell r="D366">
            <v>16.095808271091766</v>
          </cell>
          <cell r="E366">
            <v>15.171663244801724</v>
          </cell>
          <cell r="F366" t="str">
            <v>.</v>
          </cell>
          <cell r="G366">
            <v>8.2162587735851496</v>
          </cell>
          <cell r="H366" t="str">
            <v>.</v>
          </cell>
          <cell r="I366" t="str">
            <v>.</v>
          </cell>
        </row>
        <row r="367">
          <cell r="C367">
            <v>9.2644369376256286</v>
          </cell>
          <cell r="D367">
            <v>17</v>
          </cell>
          <cell r="E367">
            <v>13.648090851268261</v>
          </cell>
          <cell r="F367" t="str">
            <v>.</v>
          </cell>
          <cell r="G367">
            <v>8.2748224650304731</v>
          </cell>
          <cell r="H367" t="str">
            <v>.</v>
          </cell>
          <cell r="I367" t="str">
            <v>.</v>
          </cell>
        </row>
        <row r="368">
          <cell r="H368">
            <v>6</v>
          </cell>
          <cell r="I368" t="str">
            <v>.</v>
          </cell>
        </row>
        <row r="369">
          <cell r="C369">
            <v>4.8680731336283136</v>
          </cell>
          <cell r="D369" t="str">
            <v>.</v>
          </cell>
          <cell r="E369">
            <v>5.210776824357902</v>
          </cell>
          <cell r="F369" t="str">
            <v>.</v>
          </cell>
          <cell r="G369">
            <v>4.6323063884313491</v>
          </cell>
          <cell r="H369" t="str">
            <v>.</v>
          </cell>
          <cell r="I369" t="str">
            <v>.</v>
          </cell>
        </row>
        <row r="370">
          <cell r="C370">
            <v>7.4645811020070516</v>
          </cell>
          <cell r="D370" t="str">
            <v>.</v>
          </cell>
          <cell r="E370">
            <v>8.1226728590353847</v>
          </cell>
          <cell r="F370" t="str">
            <v>.</v>
          </cell>
          <cell r="G370">
            <v>6.384852723564526</v>
          </cell>
          <cell r="H370">
            <v>6</v>
          </cell>
          <cell r="I370" t="str">
            <v>.</v>
          </cell>
        </row>
        <row r="371">
          <cell r="C371">
            <v>8.571580215008046</v>
          </cell>
          <cell r="D371">
            <v>12.297785417105688</v>
          </cell>
          <cell r="E371">
            <v>8.9191301121422413</v>
          </cell>
          <cell r="F371">
            <v>6.2915593866910555</v>
          </cell>
          <cell r="G371">
            <v>7.0895315542782349</v>
          </cell>
          <cell r="H371" t="str">
            <v>.</v>
          </cell>
          <cell r="I371" t="str">
            <v>.</v>
          </cell>
        </row>
        <row r="372">
          <cell r="C372">
            <v>7.7549037546731805</v>
          </cell>
          <cell r="D372" t="str">
            <v>.</v>
          </cell>
          <cell r="E372">
            <v>9.7360994728116221</v>
          </cell>
          <cell r="F372" t="str">
            <v>.</v>
          </cell>
          <cell r="G372">
            <v>6.5007119076688644</v>
          </cell>
          <cell r="H372" t="str">
            <v>.</v>
          </cell>
          <cell r="I372" t="str">
            <v>.</v>
          </cell>
        </row>
        <row r="374">
          <cell r="H374">
            <v>6</v>
          </cell>
          <cell r="I374" t="str">
            <v>.</v>
          </cell>
        </row>
        <row r="375">
          <cell r="C375">
            <v>4.8600890934039187</v>
          </cell>
          <cell r="D375" t="str">
            <v>.</v>
          </cell>
          <cell r="E375">
            <v>5.199243037269154</v>
          </cell>
          <cell r="F375" t="str">
            <v>.</v>
          </cell>
          <cell r="G375">
            <v>4.6279091836695523</v>
          </cell>
          <cell r="H375" t="str">
            <v>.</v>
          </cell>
          <cell r="I375" t="str">
            <v>.</v>
          </cell>
        </row>
        <row r="376">
          <cell r="C376">
            <v>5.9955253970185289</v>
          </cell>
          <cell r="D376" t="str">
            <v>.</v>
          </cell>
          <cell r="E376">
            <v>6.3614955798076025</v>
          </cell>
          <cell r="F376" t="str">
            <v>.</v>
          </cell>
          <cell r="G376">
            <v>5.5</v>
          </cell>
          <cell r="H376" t="str">
            <v>.</v>
          </cell>
          <cell r="I376" t="str">
            <v>.</v>
          </cell>
        </row>
        <row r="377">
          <cell r="C377">
            <v>7.4645811020070516</v>
          </cell>
          <cell r="D377" t="str">
            <v>.</v>
          </cell>
          <cell r="E377">
            <v>8.1226728590353847</v>
          </cell>
          <cell r="F377" t="str">
            <v>.</v>
          </cell>
          <cell r="G377">
            <v>6.384852723564526</v>
          </cell>
          <cell r="H377">
            <v>6</v>
          </cell>
          <cell r="I377" t="str">
            <v>.</v>
          </cell>
        </row>
        <row r="378">
          <cell r="C378">
            <v>10.965239695506087</v>
          </cell>
          <cell r="D378">
            <v>11.764827669155768</v>
          </cell>
          <cell r="E378">
            <v>9.7501120753223987</v>
          </cell>
          <cell r="F378" t="str">
            <v>.</v>
          </cell>
          <cell r="G378">
            <v>7</v>
          </cell>
          <cell r="H378" t="str">
            <v>.</v>
          </cell>
          <cell r="I378" t="str">
            <v>.</v>
          </cell>
        </row>
        <row r="379">
          <cell r="C379">
            <v>6.4415777420255749</v>
          </cell>
          <cell r="D379">
            <v>10.784167760518704</v>
          </cell>
          <cell r="E379">
            <v>6.3710070691440537</v>
          </cell>
          <cell r="F379" t="str">
            <v>.</v>
          </cell>
          <cell r="G379">
            <v>6.5364234514681492</v>
          </cell>
          <cell r="H379" t="str">
            <v>.</v>
          </cell>
          <cell r="I379" t="str">
            <v>.</v>
          </cell>
        </row>
        <row r="380">
          <cell r="C380">
            <v>7.7588830060070482</v>
          </cell>
          <cell r="D380">
            <v>12</v>
          </cell>
          <cell r="E380">
            <v>9.1394308491040341</v>
          </cell>
          <cell r="F380" t="str">
            <v>.</v>
          </cell>
          <cell r="G380">
            <v>6.7663349266671489</v>
          </cell>
          <cell r="H380" t="str">
            <v>.</v>
          </cell>
          <cell r="I380" t="str">
            <v>.</v>
          </cell>
        </row>
        <row r="381">
          <cell r="C381">
            <v>8.3463613979448468</v>
          </cell>
          <cell r="D381">
            <v>11.046028258884126</v>
          </cell>
          <cell r="E381">
            <v>8.6931980186634306</v>
          </cell>
          <cell r="F381" t="str">
            <v>.</v>
          </cell>
          <cell r="G381">
            <v>7.6006193628288816</v>
          </cell>
          <cell r="H381" t="str">
            <v>.</v>
          </cell>
          <cell r="I381" t="str">
            <v>.</v>
          </cell>
        </row>
        <row r="382">
          <cell r="C382">
            <v>10.869087868353065</v>
          </cell>
          <cell r="D382">
            <v>14.010998840634043</v>
          </cell>
          <cell r="E382">
            <v>10.163416919957733</v>
          </cell>
          <cell r="F382" t="str">
            <v>.</v>
          </cell>
          <cell r="G382">
            <v>12.968682646839724</v>
          </cell>
          <cell r="H382" t="str">
            <v>.</v>
          </cell>
          <cell r="I382" t="str">
            <v>.</v>
          </cell>
        </row>
        <row r="383">
          <cell r="C383">
            <v>9.8990263038290625</v>
          </cell>
          <cell r="D383">
            <v>12.331838055249769</v>
          </cell>
          <cell r="E383">
            <v>10.057130501358213</v>
          </cell>
          <cell r="F383">
            <v>6.2915593866910555</v>
          </cell>
          <cell r="G383">
            <v>7.2631230462562808</v>
          </cell>
          <cell r="H383" t="str">
            <v>.</v>
          </cell>
          <cell r="I383" t="str">
            <v>.</v>
          </cell>
        </row>
        <row r="384">
          <cell r="C384">
            <v>7.7549037546731805</v>
          </cell>
          <cell r="D384" t="str">
            <v>.</v>
          </cell>
          <cell r="E384">
            <v>9.7360994728116221</v>
          </cell>
          <cell r="F384" t="str">
            <v>.</v>
          </cell>
          <cell r="G384">
            <v>6.5007119076688644</v>
          </cell>
          <cell r="H384" t="str">
            <v>.</v>
          </cell>
          <cell r="I384" t="str">
            <v>.</v>
          </cell>
        </row>
        <row r="386">
          <cell r="H386">
            <v>6</v>
          </cell>
          <cell r="I386" t="str">
            <v>.</v>
          </cell>
        </row>
        <row r="387">
          <cell r="C387">
            <v>13.000199733738407</v>
          </cell>
          <cell r="D387">
            <v>13.776609276795535</v>
          </cell>
          <cell r="E387">
            <v>12.171682658503602</v>
          </cell>
          <cell r="F387" t="str">
            <v>.</v>
          </cell>
          <cell r="G387">
            <v>12.44958546428656</v>
          </cell>
          <cell r="H387" t="str">
            <v>.</v>
          </cell>
          <cell r="I387" t="str">
            <v>.</v>
          </cell>
        </row>
        <row r="388">
          <cell r="C388">
            <v>11.824086131146965</v>
          </cell>
          <cell r="D388">
            <v>12.698686852792417</v>
          </cell>
          <cell r="E388">
            <v>12.538089712914774</v>
          </cell>
          <cell r="F388" t="str">
            <v>.</v>
          </cell>
          <cell r="G388">
            <v>10.30203431267404</v>
          </cell>
          <cell r="H388" t="str">
            <v>.</v>
          </cell>
          <cell r="I388" t="str">
            <v>.</v>
          </cell>
        </row>
        <row r="389">
          <cell r="C389">
            <v>11.617575256037918</v>
          </cell>
          <cell r="D389">
            <v>12.557183972061289</v>
          </cell>
          <cell r="E389">
            <v>11.452624070051334</v>
          </cell>
          <cell r="F389" t="str">
            <v>.</v>
          </cell>
          <cell r="G389">
            <v>10.21877697885088</v>
          </cell>
          <cell r="H389" t="str">
            <v>.</v>
          </cell>
          <cell r="I389" t="str">
            <v>.</v>
          </cell>
        </row>
        <row r="390">
          <cell r="C390">
            <v>7.3943756598968307</v>
          </cell>
          <cell r="D390">
            <v>12.355466224535002</v>
          </cell>
          <cell r="E390">
            <v>9.5184809661892675</v>
          </cell>
          <cell r="F390" t="str">
            <v>.</v>
          </cell>
          <cell r="G390">
            <v>6.4482984389761286</v>
          </cell>
          <cell r="H390" t="str">
            <v>.</v>
          </cell>
          <cell r="I390" t="str">
            <v>.</v>
          </cell>
        </row>
        <row r="391">
          <cell r="C391">
            <v>4.8059515989320971</v>
          </cell>
          <cell r="D391" t="str">
            <v>.</v>
          </cell>
          <cell r="E391">
            <v>5.0957326581460674</v>
          </cell>
          <cell r="F391" t="str">
            <v>.</v>
          </cell>
          <cell r="G391">
            <v>4.620988730129417</v>
          </cell>
          <cell r="H391" t="str">
            <v>.</v>
          </cell>
          <cell r="I391" t="str">
            <v>.</v>
          </cell>
        </row>
        <row r="392">
          <cell r="C392">
            <v>7.2674109182231721</v>
          </cell>
          <cell r="D392">
            <v>7.9781233688669166</v>
          </cell>
          <cell r="E392">
            <v>7.1630673091106098</v>
          </cell>
          <cell r="F392" t="str">
            <v>.</v>
          </cell>
          <cell r="G392">
            <v>7.2880649729938183</v>
          </cell>
          <cell r="H392" t="str">
            <v>.</v>
          </cell>
          <cell r="I392" t="str">
            <v>.</v>
          </cell>
        </row>
        <row r="393">
          <cell r="C393">
            <v>7.0487192852673592</v>
          </cell>
          <cell r="D393">
            <v>9.1619209334568339</v>
          </cell>
          <cell r="E393">
            <v>7.0653327645391988</v>
          </cell>
          <cell r="F393" t="str">
            <v>.</v>
          </cell>
          <cell r="G393">
            <v>6.9168843537596789</v>
          </cell>
          <cell r="H393" t="str">
            <v>.</v>
          </cell>
          <cell r="I393" t="str">
            <v>.</v>
          </cell>
        </row>
        <row r="394">
          <cell r="C394">
            <v>5.9782432585902532</v>
          </cell>
          <cell r="D394" t="str">
            <v>.</v>
          </cell>
          <cell r="E394">
            <v>6.9418081196016175</v>
          </cell>
          <cell r="F394" t="str">
            <v>.</v>
          </cell>
          <cell r="G394">
            <v>5.5455410176094793</v>
          </cell>
          <cell r="H394">
            <v>6</v>
          </cell>
          <cell r="I394" t="str">
            <v>.</v>
          </cell>
        </row>
        <row r="395">
          <cell r="C395">
            <v>7.3850396321739451</v>
          </cell>
          <cell r="D395">
            <v>8.9238575222989205</v>
          </cell>
          <cell r="E395">
            <v>7.4768274439078821</v>
          </cell>
          <cell r="F395" t="str">
            <v>.</v>
          </cell>
          <cell r="G395">
            <v>6.4747042788994946</v>
          </cell>
          <cell r="H395" t="str">
            <v>.</v>
          </cell>
          <cell r="I395" t="str">
            <v>.</v>
          </cell>
        </row>
        <row r="396">
          <cell r="C396">
            <v>6.3907479828055767</v>
          </cell>
          <cell r="D396">
            <v>6.9663167603741973</v>
          </cell>
          <cell r="E396">
            <v>6.6013238350482366</v>
          </cell>
          <cell r="F396">
            <v>6.2924479729178362</v>
          </cell>
          <cell r="G396">
            <v>6.0266159891477065</v>
          </cell>
          <cell r="H396" t="str">
            <v>.</v>
          </cell>
          <cell r="I396" t="str">
            <v>.</v>
          </cell>
        </row>
        <row r="397">
          <cell r="C397">
            <v>7.5252724423528647</v>
          </cell>
          <cell r="D397">
            <v>17.5</v>
          </cell>
          <cell r="E397">
            <v>7.7487320662855623</v>
          </cell>
          <cell r="F397">
            <v>6</v>
          </cell>
          <cell r="G397">
            <v>6.2407552583272112</v>
          </cell>
          <cell r="H397" t="str">
            <v>.</v>
          </cell>
          <cell r="I397" t="str">
            <v>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A1:L6"/>
  <sheetViews>
    <sheetView tabSelected="1" workbookViewId="0">
      <selection activeCell="G31" sqref="G31"/>
    </sheetView>
  </sheetViews>
  <sheetFormatPr baseColWidth="10" defaultRowHeight="10.199999999999999"/>
  <cols>
    <col min="1" max="1" width="17.85546875" customWidth="1"/>
    <col min="2" max="2" width="27" bestFit="1" customWidth="1"/>
    <col min="3" max="4" width="12.140625" bestFit="1" customWidth="1"/>
    <col min="5" max="5" width="13" bestFit="1" customWidth="1"/>
    <col min="6" max="6" width="12.140625" bestFit="1" customWidth="1"/>
    <col min="7" max="7" width="13" bestFit="1" customWidth="1"/>
    <col min="8" max="8" width="12.140625" bestFit="1" customWidth="1"/>
    <col min="9" max="9" width="13" bestFit="1" customWidth="1"/>
    <col min="10" max="12" width="12.140625" bestFit="1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8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/>
  <dimension ref="A1:P52"/>
  <sheetViews>
    <sheetView workbookViewId="0">
      <selection activeCell="E56" sqref="E56"/>
    </sheetView>
  </sheetViews>
  <sheetFormatPr baseColWidth="10" defaultColWidth="12" defaultRowHeight="10.199999999999999"/>
  <cols>
    <col min="1" max="1" width="24.140625" style="23" customWidth="1"/>
    <col min="2" max="2" width="10.42578125" style="23" bestFit="1" customWidth="1"/>
    <col min="3" max="3" width="7" style="46" bestFit="1" customWidth="1"/>
    <col min="4" max="4" width="12.140625" style="23" bestFit="1" customWidth="1"/>
    <col min="5" max="5" width="8.42578125" style="46" bestFit="1" customWidth="1"/>
    <col min="6" max="6" width="10.42578125" style="23" bestFit="1" customWidth="1"/>
    <col min="7" max="7" width="7.140625" style="46" bestFit="1" customWidth="1"/>
    <col min="8" max="8" width="13.42578125" style="23" bestFit="1" customWidth="1"/>
    <col min="9" max="9" width="7" style="46" bestFit="1" customWidth="1"/>
    <col min="10" max="10" width="10.42578125" style="23" bestFit="1" customWidth="1"/>
    <col min="11" max="11" width="6.85546875" style="46" customWidth="1"/>
    <col min="12" max="12" width="10.42578125" style="23" bestFit="1" customWidth="1"/>
    <col min="13" max="13" width="7" style="46" customWidth="1"/>
    <col min="14" max="14" width="7.28515625" style="23" bestFit="1" customWidth="1"/>
    <col min="15" max="15" width="9.85546875" style="23" customWidth="1"/>
    <col min="16" max="16" width="8.140625" style="23" bestFit="1" customWidth="1"/>
    <col min="17" max="16384" width="12" style="23"/>
  </cols>
  <sheetData>
    <row r="1" spans="1:16">
      <c r="A1" s="222" t="s">
        <v>143</v>
      </c>
      <c r="B1" s="222"/>
      <c r="C1" s="222"/>
      <c r="D1" s="222"/>
      <c r="E1" s="222"/>
      <c r="F1" s="222"/>
      <c r="G1" s="222"/>
      <c r="H1" s="222"/>
      <c r="I1" s="222"/>
      <c r="J1" s="222"/>
      <c r="K1" s="223"/>
      <c r="L1" s="222"/>
      <c r="M1" s="223"/>
      <c r="N1" s="222"/>
      <c r="O1" s="222"/>
      <c r="P1" s="222"/>
    </row>
    <row r="2" spans="1:16">
      <c r="A2" s="222" t="s">
        <v>140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  <c r="L2" s="222"/>
      <c r="M2" s="223"/>
      <c r="N2" s="222"/>
      <c r="O2" s="222"/>
      <c r="P2" s="222"/>
    </row>
    <row r="3" spans="1:16">
      <c r="A3" s="150"/>
      <c r="B3" s="150"/>
      <c r="C3" s="150"/>
      <c r="D3" s="150"/>
      <c r="E3" s="150"/>
      <c r="F3" s="150"/>
      <c r="G3" s="150"/>
      <c r="H3" s="150"/>
      <c r="I3" s="150"/>
      <c r="J3" s="150"/>
      <c r="K3" s="151"/>
      <c r="L3" s="150"/>
      <c r="M3" s="151"/>
      <c r="N3" s="150"/>
      <c r="O3" s="150"/>
      <c r="P3" s="150"/>
    </row>
    <row r="4" spans="1:16" ht="12">
      <c r="A4" s="218" t="s">
        <v>39</v>
      </c>
      <c r="B4" s="220" t="s">
        <v>25</v>
      </c>
      <c r="C4" s="220"/>
      <c r="D4" s="220"/>
      <c r="E4" s="220"/>
      <c r="F4" s="220"/>
      <c r="G4" s="220"/>
      <c r="H4" s="220" t="s">
        <v>40</v>
      </c>
      <c r="I4" s="220"/>
      <c r="J4" s="220"/>
      <c r="K4" s="221"/>
      <c r="L4" s="220"/>
      <c r="M4" s="221"/>
      <c r="N4" s="220" t="s">
        <v>124</v>
      </c>
      <c r="O4" s="220"/>
      <c r="P4" s="220"/>
    </row>
    <row r="5" spans="1:16">
      <c r="A5" s="219"/>
      <c r="B5" s="84" t="s">
        <v>0</v>
      </c>
      <c r="C5" s="85" t="s">
        <v>113</v>
      </c>
      <c r="D5" s="84" t="s">
        <v>3</v>
      </c>
      <c r="E5" s="85" t="s">
        <v>113</v>
      </c>
      <c r="F5" s="84" t="s">
        <v>4</v>
      </c>
      <c r="G5" s="85" t="s">
        <v>113</v>
      </c>
      <c r="H5" s="84" t="s">
        <v>0</v>
      </c>
      <c r="I5" s="85" t="s">
        <v>113</v>
      </c>
      <c r="J5" s="84" t="s">
        <v>3</v>
      </c>
      <c r="K5" s="85" t="s">
        <v>113</v>
      </c>
      <c r="L5" s="84" t="s">
        <v>4</v>
      </c>
      <c r="M5" s="85" t="s">
        <v>113</v>
      </c>
      <c r="N5" s="84" t="s">
        <v>0</v>
      </c>
      <c r="O5" s="84" t="s">
        <v>3</v>
      </c>
      <c r="P5" s="84" t="s">
        <v>4</v>
      </c>
    </row>
    <row r="6" spans="1:16">
      <c r="A6" s="59"/>
      <c r="B6" s="86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</row>
    <row r="7" spans="1:16">
      <c r="A7" s="156" t="s">
        <v>132</v>
      </c>
      <c r="B7" s="206">
        <f>[1]MercLab!C7</f>
        <v>6496542.2253903775</v>
      </c>
      <c r="C7" s="24">
        <f>SUM(E7,G7)</f>
        <v>99.999999999934431</v>
      </c>
      <c r="D7" s="206">
        <f>[1]MercLab!D7</f>
        <v>3101918.386952363</v>
      </c>
      <c r="E7" s="24">
        <f>IF(ISNUMBER(D7/$B$7*100),D7/$B$7*100,0)</f>
        <v>47.747221203753028</v>
      </c>
      <c r="F7" s="206">
        <f>[1]MercLab!E7</f>
        <v>3394623.8384337542</v>
      </c>
      <c r="G7" s="24">
        <f>IF(ISNUMBER(F7/$B$7*100),F7/$B$7*100,0)</f>
        <v>52.252778796181396</v>
      </c>
      <c r="H7" s="206">
        <f>[1]MercLab!F7</f>
        <v>3369918.702429974</v>
      </c>
      <c r="I7" s="24">
        <f>SUM(K7,M7)</f>
        <v>100.00000000001262</v>
      </c>
      <c r="J7" s="206">
        <f>[1]MercLab!G7</f>
        <v>2183811.2855554074</v>
      </c>
      <c r="K7" s="24">
        <f>IF(ISNUMBER(J7/$H$7*100),J7/$H$7*100,0)</f>
        <v>64.803085130235019</v>
      </c>
      <c r="L7" s="206">
        <f>[1]MercLab!H7</f>
        <v>1186107.4168749917</v>
      </c>
      <c r="M7" s="24">
        <f>IF(ISNUMBER(L7/$H$7*100),L7/$H$7*100,0)</f>
        <v>35.196914869777594</v>
      </c>
      <c r="N7" s="24">
        <f>IF(ISNUMBER(H7/B7*100),H7/B7*100,0)</f>
        <v>51.872497484267107</v>
      </c>
      <c r="O7" s="24">
        <f>IF(ISNUMBER(J7/D7*100),J7/D7*100,0)</f>
        <v>70.401958179854091</v>
      </c>
      <c r="P7" s="24">
        <f>IF(ISNUMBER(L7/F7*100),L7/F7*100,0)</f>
        <v>34.940761431235636</v>
      </c>
    </row>
    <row r="8" spans="1:16">
      <c r="A8" s="157"/>
      <c r="C8" s="24"/>
      <c r="E8" s="24"/>
      <c r="G8" s="24"/>
      <c r="I8" s="24"/>
      <c r="K8" s="24"/>
      <c r="M8" s="24"/>
      <c r="N8" s="24"/>
      <c r="O8" s="24"/>
      <c r="P8" s="24"/>
    </row>
    <row r="9" spans="1:16">
      <c r="A9" s="156" t="s">
        <v>43</v>
      </c>
      <c r="B9" s="206"/>
      <c r="C9" s="24"/>
      <c r="D9" s="206"/>
      <c r="E9" s="24"/>
      <c r="F9" s="206"/>
      <c r="G9" s="24"/>
      <c r="H9" s="206"/>
      <c r="I9" s="24"/>
      <c r="J9" s="206"/>
      <c r="K9" s="24"/>
      <c r="L9" s="206"/>
      <c r="M9" s="24"/>
      <c r="N9" s="24"/>
      <c r="O9" s="24"/>
      <c r="P9" s="24"/>
    </row>
    <row r="10" spans="1:16">
      <c r="A10" s="158" t="s">
        <v>87</v>
      </c>
      <c r="B10" s="71">
        <f>SUM(B11:B13)</f>
        <v>3056449.8692633025</v>
      </c>
      <c r="C10" s="87">
        <f t="shared" ref="C10:C14" si="0">IF(ISNUMBER(B10/B$7*100),B10/B$7*100,0)</f>
        <v>47.047333230865604</v>
      </c>
      <c r="D10" s="71">
        <f>SUM(D11:D13)</f>
        <v>1377519.8923487803</v>
      </c>
      <c r="E10" s="87">
        <f t="shared" ref="E10:E14" si="1">IF(ISNUMBER(D10/D$7*100),D10/D$7*100,0)</f>
        <v>44.40864395862441</v>
      </c>
      <c r="F10" s="71">
        <f>SUM(F11:F13)</f>
        <v>1678929.9769149511</v>
      </c>
      <c r="G10" s="87">
        <f t="shared" ref="G10:G14" si="2">IF(ISNUMBER(F10/F$7*100),F10/F$7*100,0)</f>
        <v>49.458498402862595</v>
      </c>
      <c r="H10" s="71">
        <f>SUM(H11:H13)</f>
        <v>1603305.4074986971</v>
      </c>
      <c r="I10" s="87">
        <f t="shared" ref="I10:I14" si="3">IF(ISNUMBER(H10/H$7*100),H10/H$7*100,0)</f>
        <v>47.576975858277791</v>
      </c>
      <c r="J10" s="71">
        <f>SUM(J11:J13)</f>
        <v>887969.11306471343</v>
      </c>
      <c r="K10" s="87">
        <f t="shared" ref="K10:K14" si="4">IF(ISNUMBER(J10/J$7*100),J10/J$7*100,0)</f>
        <v>40.661439884393523</v>
      </c>
      <c r="L10" s="71">
        <f>SUM(L11:L13)</f>
        <v>715336.29443388444</v>
      </c>
      <c r="M10" s="87">
        <f t="shared" ref="M10:M14" si="5">IF(ISNUMBER(L10/L$7*100),L10/L$7*100,0)</f>
        <v>60.309570976173767</v>
      </c>
      <c r="N10" s="102">
        <f t="shared" ref="N10:N14" si="6">IF(ISNUMBER(H10/B10*100),H10/B10*100,0)</f>
        <v>52.45646014423729</v>
      </c>
      <c r="O10" s="102">
        <f t="shared" ref="O10:O14" si="7">IF(ISNUMBER(J10/D10*100),J10/D10*100,0)</f>
        <v>64.461436673023712</v>
      </c>
      <c r="P10" s="102">
        <f t="shared" ref="P10:P14" si="8">IF(ISNUMBER(L10/F10*100),L10/F10*100,0)</f>
        <v>42.606678317122032</v>
      </c>
    </row>
    <row r="11" spans="1:16">
      <c r="A11" s="159" t="s">
        <v>61</v>
      </c>
      <c r="B11" s="71">
        <f>[1]MercLab!C8</f>
        <v>857760.44775559404</v>
      </c>
      <c r="C11" s="87">
        <f t="shared" si="0"/>
        <v>13.20333829899876</v>
      </c>
      <c r="D11" s="71">
        <f>[1]MercLab!D8</f>
        <v>393734.6870278907</v>
      </c>
      <c r="E11" s="87">
        <f t="shared" si="1"/>
        <v>12.693263906750794</v>
      </c>
      <c r="F11" s="71">
        <f>[1]MercLab!E8</f>
        <v>464025.76072777691</v>
      </c>
      <c r="G11" s="87">
        <f t="shared" si="2"/>
        <v>13.669430924101263</v>
      </c>
      <c r="H11" s="71">
        <f>[1]MercLab!F8</f>
        <v>467188.74526785023</v>
      </c>
      <c r="I11" s="87">
        <f t="shared" si="3"/>
        <v>13.86350195721252</v>
      </c>
      <c r="J11" s="71">
        <f>[1]MercLab!G8</f>
        <v>254131.01685993635</v>
      </c>
      <c r="K11" s="87">
        <f t="shared" si="4"/>
        <v>11.637041100614304</v>
      </c>
      <c r="L11" s="71">
        <f>[1]MercLab!H8</f>
        <v>213057.72840791391</v>
      </c>
      <c r="M11" s="87">
        <f t="shared" si="5"/>
        <v>17.962768411755818</v>
      </c>
      <c r="N11" s="102">
        <f t="shared" si="6"/>
        <v>54.466109563607276</v>
      </c>
      <c r="O11" s="102">
        <f t="shared" si="7"/>
        <v>64.543720742067777</v>
      </c>
      <c r="P11" s="102">
        <f t="shared" si="8"/>
        <v>45.915064731267222</v>
      </c>
    </row>
    <row r="12" spans="1:16">
      <c r="A12" s="159" t="s">
        <v>62</v>
      </c>
      <c r="B12" s="71">
        <f>[1]MercLab!C9</f>
        <v>497687.19798993942</v>
      </c>
      <c r="C12" s="87">
        <f t="shared" si="0"/>
        <v>7.660801403627195</v>
      </c>
      <c r="D12" s="71">
        <f>[1]MercLab!D9</f>
        <v>230003.15242786394</v>
      </c>
      <c r="E12" s="87">
        <f t="shared" si="1"/>
        <v>7.4148679538226734</v>
      </c>
      <c r="F12" s="71">
        <f>[1]MercLab!E9</f>
        <v>267684.04556207807</v>
      </c>
      <c r="G12" s="87">
        <f t="shared" si="2"/>
        <v>7.8855289511424882</v>
      </c>
      <c r="H12" s="71">
        <f>[1]MercLab!F9</f>
        <v>259402.53058752546</v>
      </c>
      <c r="I12" s="87">
        <f t="shared" si="3"/>
        <v>7.6975901644296645</v>
      </c>
      <c r="J12" s="71">
        <f>[1]MercLab!G9</f>
        <v>148223.19205415787</v>
      </c>
      <c r="K12" s="87">
        <f t="shared" si="4"/>
        <v>6.7873626734399979</v>
      </c>
      <c r="L12" s="71">
        <f>[1]MercLab!H9</f>
        <v>111179.33853337044</v>
      </c>
      <c r="M12" s="87">
        <f t="shared" si="5"/>
        <v>9.3734628880655624</v>
      </c>
      <c r="N12" s="102">
        <f t="shared" si="6"/>
        <v>52.121600000000235</v>
      </c>
      <c r="O12" s="102">
        <f t="shared" si="7"/>
        <v>64.443982827863735</v>
      </c>
      <c r="P12" s="102">
        <f t="shared" si="8"/>
        <v>41.533793431699706</v>
      </c>
    </row>
    <row r="13" spans="1:16">
      <c r="A13" s="159" t="s">
        <v>118</v>
      </c>
      <c r="B13" s="71">
        <f>[1]MercLab!C10</f>
        <v>1701002.223517769</v>
      </c>
      <c r="C13" s="87">
        <f t="shared" si="0"/>
        <v>26.183193528239645</v>
      </c>
      <c r="D13" s="71">
        <f>[1]MercLab!D10</f>
        <v>753782.0528930258</v>
      </c>
      <c r="E13" s="87">
        <f t="shared" si="1"/>
        <v>24.300512098050948</v>
      </c>
      <c r="F13" s="71">
        <f>[1]MercLab!E10</f>
        <v>947220.17062509607</v>
      </c>
      <c r="G13" s="87">
        <f t="shared" si="2"/>
        <v>27.903538527618839</v>
      </c>
      <c r="H13" s="71">
        <f>[1]MercLab!F10</f>
        <v>876714.13164332137</v>
      </c>
      <c r="I13" s="87">
        <f t="shared" si="3"/>
        <v>26.015883736635608</v>
      </c>
      <c r="J13" s="71">
        <f>[1]MercLab!G10</f>
        <v>485614.90415061917</v>
      </c>
      <c r="K13" s="87">
        <f t="shared" si="4"/>
        <v>22.237036110339222</v>
      </c>
      <c r="L13" s="71">
        <f>[1]MercLab!H10</f>
        <v>391099.2274926001</v>
      </c>
      <c r="M13" s="87">
        <f t="shared" si="5"/>
        <v>32.973339676352396</v>
      </c>
      <c r="N13" s="102">
        <f t="shared" si="6"/>
        <v>51.541033840051476</v>
      </c>
      <c r="O13" s="102">
        <f t="shared" si="7"/>
        <v>64.423781686871223</v>
      </c>
      <c r="P13" s="102">
        <f t="shared" si="8"/>
        <v>41.28915743364113</v>
      </c>
    </row>
    <row r="14" spans="1:16">
      <c r="A14" s="158" t="s">
        <v>63</v>
      </c>
      <c r="B14" s="71">
        <f>[1]MercLab!C11</f>
        <v>3440092.3561230674</v>
      </c>
      <c r="C14" s="87">
        <f t="shared" si="0"/>
        <v>52.952666769072721</v>
      </c>
      <c r="D14" s="71">
        <f>[1]MercLab!D11</f>
        <v>1724398.4946040234</v>
      </c>
      <c r="E14" s="87">
        <f t="shared" si="1"/>
        <v>55.591356041389794</v>
      </c>
      <c r="F14" s="71">
        <f>[1]MercLab!E11</f>
        <v>1715693.8615193574</v>
      </c>
      <c r="G14" s="87">
        <f t="shared" si="2"/>
        <v>50.54150159715374</v>
      </c>
      <c r="H14" s="71">
        <f>[1]MercLab!F11</f>
        <v>1766613.2949318059</v>
      </c>
      <c r="I14" s="87">
        <f t="shared" si="3"/>
        <v>52.423024141737905</v>
      </c>
      <c r="J14" s="71">
        <f>[1]MercLab!G11</f>
        <v>1295842.172490871</v>
      </c>
      <c r="K14" s="87">
        <f t="shared" si="4"/>
        <v>59.338560115614584</v>
      </c>
      <c r="L14" s="71">
        <f>[1]MercLab!H11</f>
        <v>470771.12244103488</v>
      </c>
      <c r="M14" s="87">
        <f t="shared" si="5"/>
        <v>39.690429023820123</v>
      </c>
      <c r="N14" s="102">
        <f t="shared" si="6"/>
        <v>51.353658915214496</v>
      </c>
      <c r="O14" s="102">
        <f t="shared" si="7"/>
        <v>75.147489199614355</v>
      </c>
      <c r="P14" s="102">
        <f t="shared" si="8"/>
        <v>27.439109796903789</v>
      </c>
    </row>
    <row r="15" spans="1:16">
      <c r="A15" s="157"/>
      <c r="B15" s="101"/>
      <c r="C15" s="87"/>
      <c r="D15" s="101"/>
      <c r="E15" s="87"/>
      <c r="F15" s="101"/>
      <c r="G15" s="87"/>
      <c r="H15" s="101"/>
      <c r="I15" s="87"/>
      <c r="J15" s="101"/>
      <c r="K15" s="87"/>
      <c r="L15" s="101"/>
      <c r="M15" s="87"/>
      <c r="N15" s="119"/>
      <c r="O15" s="119"/>
      <c r="P15" s="119"/>
    </row>
    <row r="16" spans="1:16">
      <c r="A16" s="156" t="s">
        <v>26</v>
      </c>
      <c r="B16" s="206"/>
      <c r="C16" s="24"/>
      <c r="D16" s="206"/>
      <c r="E16" s="24"/>
      <c r="F16" s="206"/>
      <c r="G16" s="24"/>
      <c r="H16" s="206"/>
      <c r="I16" s="24"/>
      <c r="J16" s="206"/>
      <c r="K16" s="24"/>
      <c r="L16" s="206"/>
      <c r="M16" s="24"/>
      <c r="N16" s="24"/>
      <c r="O16" s="24"/>
      <c r="P16" s="24"/>
    </row>
    <row r="17" spans="1:16">
      <c r="A17" s="160">
        <v>1</v>
      </c>
      <c r="B17" s="71">
        <f>[1]MercLab!C13</f>
        <v>1369469.1997716185</v>
      </c>
      <c r="C17" s="87">
        <f t="shared" ref="C17:M22" si="9">IF(ISNUMBER(B17/B$7*100),B17/B$7*100,0)</f>
        <v>21.079970733036017</v>
      </c>
      <c r="D17" s="71">
        <f>[1]MercLab!D13</f>
        <v>676618.09153610142</v>
      </c>
      <c r="E17" s="87">
        <f t="shared" si="9"/>
        <v>21.812891479742611</v>
      </c>
      <c r="F17" s="71">
        <f>[1]MercLab!E13</f>
        <v>692851.1082355479</v>
      </c>
      <c r="G17" s="87">
        <f t="shared" si="9"/>
        <v>20.410246943744511</v>
      </c>
      <c r="H17" s="71">
        <f>[1]MercLab!F13</f>
        <v>611951.88609528192</v>
      </c>
      <c r="I17" s="87">
        <f t="shared" si="9"/>
        <v>18.159247748440251</v>
      </c>
      <c r="J17" s="71">
        <f>[1]MercLab!G13</f>
        <v>466998.81020131829</v>
      </c>
      <c r="K17" s="87">
        <f t="shared" si="9"/>
        <v>21.384577197225482</v>
      </c>
      <c r="L17" s="71">
        <f>[1]MercLab!H13</f>
        <v>144953.07589395283</v>
      </c>
      <c r="M17" s="87">
        <f t="shared" si="9"/>
        <v>12.220906288222794</v>
      </c>
      <c r="N17" s="102">
        <f t="shared" ref="N17:N22" si="10">IF(ISNUMBER(H17/B17*100),H17/B17*100,0)</f>
        <v>44.685334010968262</v>
      </c>
      <c r="O17" s="102">
        <f t="shared" ref="O17:O22" si="11">IF(ISNUMBER(J17/D17*100),J17/D17*100,0)</f>
        <v>69.019557124331087</v>
      </c>
      <c r="P17" s="102">
        <f t="shared" ref="P17:P22" si="12">IF(ISNUMBER(L17/F17*100),L17/F17*100,0)</f>
        <v>20.921244719243962</v>
      </c>
    </row>
    <row r="18" spans="1:16">
      <c r="A18" s="160">
        <v>2</v>
      </c>
      <c r="B18" s="71">
        <f>[1]MercLab!C14</f>
        <v>1383694.3133785194</v>
      </c>
      <c r="C18" s="87">
        <f t="shared" si="9"/>
        <v>21.298935116139774</v>
      </c>
      <c r="D18" s="71">
        <f>[1]MercLab!D14</f>
        <v>658999.74578254332</v>
      </c>
      <c r="E18" s="87">
        <f t="shared" si="9"/>
        <v>21.244909232767114</v>
      </c>
      <c r="F18" s="71">
        <f>[1]MercLab!E14</f>
        <v>724694.56759603776</v>
      </c>
      <c r="G18" s="87">
        <f t="shared" si="9"/>
        <v>21.348302553911385</v>
      </c>
      <c r="H18" s="71">
        <f>[1]MercLab!F14</f>
        <v>662717.98968631844</v>
      </c>
      <c r="I18" s="87">
        <f t="shared" si="9"/>
        <v>19.665696659342171</v>
      </c>
      <c r="J18" s="71">
        <f>[1]MercLab!G14</f>
        <v>454728.0302529562</v>
      </c>
      <c r="K18" s="87">
        <f t="shared" si="9"/>
        <v>20.822679746217425</v>
      </c>
      <c r="L18" s="71">
        <f>[1]MercLab!H14</f>
        <v>207989.95943333197</v>
      </c>
      <c r="M18" s="87">
        <f t="shared" si="9"/>
        <v>17.535507870047557</v>
      </c>
      <c r="N18" s="102">
        <f t="shared" si="10"/>
        <v>47.894826427968937</v>
      </c>
      <c r="O18" s="102">
        <f t="shared" si="11"/>
        <v>69.002762620641022</v>
      </c>
      <c r="P18" s="102">
        <f t="shared" si="12"/>
        <v>28.700361329225611</v>
      </c>
    </row>
    <row r="19" spans="1:16">
      <c r="A19" s="160">
        <v>3</v>
      </c>
      <c r="B19" s="71">
        <f>[1]MercLab!C15</f>
        <v>1330972.1186159998</v>
      </c>
      <c r="C19" s="87">
        <f t="shared" si="9"/>
        <v>20.487392715068847</v>
      </c>
      <c r="D19" s="71">
        <f>[1]MercLab!D15</f>
        <v>621655.54564620857</v>
      </c>
      <c r="E19" s="87">
        <f t="shared" si="9"/>
        <v>20.041002634404755</v>
      </c>
      <c r="F19" s="71">
        <f>[1]MercLab!E15</f>
        <v>709316.57296979066</v>
      </c>
      <c r="G19" s="87">
        <f t="shared" si="9"/>
        <v>20.895292283608729</v>
      </c>
      <c r="H19" s="71">
        <f>[1]MercLab!F15</f>
        <v>676675.96986807825</v>
      </c>
      <c r="I19" s="87">
        <f t="shared" si="9"/>
        <v>20.07989003948796</v>
      </c>
      <c r="J19" s="71">
        <f>[1]MercLab!G15</f>
        <v>433037.60009726736</v>
      </c>
      <c r="K19" s="87">
        <f t="shared" si="9"/>
        <v>19.829442358941431</v>
      </c>
      <c r="L19" s="71">
        <f>[1]MercLab!H15</f>
        <v>243638.36977078565</v>
      </c>
      <c r="M19" s="87">
        <f t="shared" si="9"/>
        <v>20.541003816727976</v>
      </c>
      <c r="N19" s="102">
        <f t="shared" si="10"/>
        <v>50.84073215385714</v>
      </c>
      <c r="O19" s="102">
        <f t="shared" si="11"/>
        <v>69.658768932420031</v>
      </c>
      <c r="P19" s="102">
        <f t="shared" si="12"/>
        <v>34.348326129010673</v>
      </c>
    </row>
    <row r="20" spans="1:16">
      <c r="A20" s="160">
        <v>4</v>
      </c>
      <c r="B20" s="71">
        <f>[1]MercLab!C16</f>
        <v>1249504.5565791668</v>
      </c>
      <c r="C20" s="87">
        <f t="shared" si="9"/>
        <v>19.233378514738799</v>
      </c>
      <c r="D20" s="71">
        <f>[1]MercLab!D16</f>
        <v>585307.03671593766</v>
      </c>
      <c r="E20" s="87">
        <f t="shared" si="9"/>
        <v>18.869195243108965</v>
      </c>
      <c r="F20" s="71">
        <f>[1]MercLab!E16</f>
        <v>664197.51986322005</v>
      </c>
      <c r="G20" s="87">
        <f t="shared" si="9"/>
        <v>19.566159653485325</v>
      </c>
      <c r="H20" s="71">
        <f>[1]MercLab!F16</f>
        <v>712885.45619770593</v>
      </c>
      <c r="I20" s="87">
        <f t="shared" si="9"/>
        <v>21.154381430141324</v>
      </c>
      <c r="J20" s="71">
        <f>[1]MercLab!G16</f>
        <v>423700.40014449146</v>
      </c>
      <c r="K20" s="87">
        <f t="shared" si="9"/>
        <v>19.401877943713071</v>
      </c>
      <c r="L20" s="71">
        <f>[1]MercLab!H16</f>
        <v>289185.05605318467</v>
      </c>
      <c r="M20" s="87">
        <f t="shared" si="9"/>
        <v>24.381017430537067</v>
      </c>
      <c r="N20" s="102">
        <f t="shared" si="10"/>
        <v>57.05344990092788</v>
      </c>
      <c r="O20" s="102">
        <f t="shared" si="11"/>
        <v>72.389425304333486</v>
      </c>
      <c r="P20" s="102">
        <f t="shared" si="12"/>
        <v>43.539014736570728</v>
      </c>
    </row>
    <row r="21" spans="1:16">
      <c r="A21" s="160">
        <v>5</v>
      </c>
      <c r="B21" s="71">
        <f>[1]MercLab!C17</f>
        <v>1096725.5768691038</v>
      </c>
      <c r="C21" s="87">
        <f t="shared" si="9"/>
        <v>16.881681651860603</v>
      </c>
      <c r="D21" s="71">
        <f>[1]MercLab!D17</f>
        <v>528908.71521560999</v>
      </c>
      <c r="E21" s="87">
        <f t="shared" si="9"/>
        <v>17.051019699304959</v>
      </c>
      <c r="F21" s="71">
        <f>[1]MercLab!E17</f>
        <v>567816.86165343947</v>
      </c>
      <c r="G21" s="87">
        <f t="shared" si="9"/>
        <v>16.726944977662814</v>
      </c>
      <c r="H21" s="71">
        <f>[1]MercLab!F17</f>
        <v>679411.18631588481</v>
      </c>
      <c r="I21" s="87">
        <f t="shared" si="9"/>
        <v>20.161055690333907</v>
      </c>
      <c r="J21" s="71">
        <f>[1]MercLab!G17</f>
        <v>387881.53023369354</v>
      </c>
      <c r="K21" s="87">
        <f t="shared" si="9"/>
        <v>17.761678071694913</v>
      </c>
      <c r="L21" s="71">
        <f>[1]MercLab!H17</f>
        <v>291529.65608216426</v>
      </c>
      <c r="M21" s="87">
        <f t="shared" si="9"/>
        <v>24.578689243024073</v>
      </c>
      <c r="N21" s="102">
        <f t="shared" si="10"/>
        <v>61.949060060716874</v>
      </c>
      <c r="O21" s="102">
        <f t="shared" si="11"/>
        <v>73.336195656290784</v>
      </c>
      <c r="P21" s="102">
        <f t="shared" si="12"/>
        <v>51.34219777011414</v>
      </c>
    </row>
    <row r="22" spans="1:16">
      <c r="A22" s="158" t="s">
        <v>139</v>
      </c>
      <c r="B22" s="71">
        <f>[1]MercLab!C18</f>
        <v>66176.46017284556</v>
      </c>
      <c r="C22" s="87">
        <f t="shared" si="9"/>
        <v>1.0186412691078757</v>
      </c>
      <c r="D22" s="71">
        <f>[1]MercLab!D18</f>
        <v>30429.252056475947</v>
      </c>
      <c r="E22" s="87">
        <f t="shared" si="9"/>
        <v>0.98098171068816253</v>
      </c>
      <c r="F22" s="71">
        <f>[1]MercLab!E18</f>
        <v>35747.208116369446</v>
      </c>
      <c r="G22" s="87">
        <f t="shared" si="9"/>
        <v>1.0530535876064209</v>
      </c>
      <c r="H22" s="71">
        <f>[1]MercLab!F18</f>
        <v>26276.214267339477</v>
      </c>
      <c r="I22" s="87">
        <f t="shared" si="9"/>
        <v>0.77972843227322597</v>
      </c>
      <c r="J22" s="71">
        <f>[1]MercLab!G18</f>
        <v>17464.914625826917</v>
      </c>
      <c r="K22" s="87">
        <f t="shared" si="9"/>
        <v>0.79974468221438266</v>
      </c>
      <c r="L22" s="71">
        <f>[1]MercLab!H18</f>
        <v>8811.2996415125217</v>
      </c>
      <c r="M22" s="87">
        <f t="shared" si="9"/>
        <v>0.74287535143549122</v>
      </c>
      <c r="N22" s="102">
        <f t="shared" si="10"/>
        <v>39.706285586610292</v>
      </c>
      <c r="O22" s="102">
        <f t="shared" si="11"/>
        <v>57.395149224872377</v>
      </c>
      <c r="P22" s="102">
        <f t="shared" si="12"/>
        <v>24.648916952699391</v>
      </c>
    </row>
    <row r="23" spans="1:16">
      <c r="A23" s="157"/>
      <c r="B23" s="101"/>
      <c r="C23" s="87"/>
      <c r="D23" s="101"/>
      <c r="E23" s="87"/>
      <c r="F23" s="101"/>
      <c r="G23" s="87"/>
      <c r="H23" s="101"/>
      <c r="I23" s="87"/>
      <c r="J23" s="101"/>
      <c r="K23" s="87"/>
      <c r="L23" s="101"/>
      <c r="M23" s="87"/>
      <c r="N23" s="119"/>
      <c r="O23" s="119"/>
      <c r="P23" s="119"/>
    </row>
    <row r="24" spans="1:16">
      <c r="A24" s="156" t="s">
        <v>14</v>
      </c>
      <c r="B24" s="206"/>
      <c r="C24" s="24"/>
      <c r="D24" s="206"/>
      <c r="E24" s="24"/>
      <c r="F24" s="206"/>
      <c r="G24" s="24"/>
      <c r="H24" s="206"/>
      <c r="I24" s="24"/>
      <c r="J24" s="206"/>
      <c r="K24" s="24"/>
      <c r="L24" s="206"/>
      <c r="M24" s="24"/>
      <c r="N24" s="24"/>
      <c r="O24" s="24"/>
      <c r="P24" s="24"/>
    </row>
    <row r="25" spans="1:16">
      <c r="A25" s="161" t="s">
        <v>45</v>
      </c>
      <c r="B25" s="71">
        <f>[1]MercLab!C20</f>
        <v>755082.92191396316</v>
      </c>
      <c r="C25" s="87">
        <f t="shared" ref="C25:M29" si="13">IF(ISNUMBER(B25/B$7*100),B25/B$7*100,0)</f>
        <v>11.622843286739204</v>
      </c>
      <c r="D25" s="71">
        <f>[1]MercLab!D20</f>
        <v>354800.64765712054</v>
      </c>
      <c r="E25" s="87">
        <f t="shared" si="13"/>
        <v>11.438103889177833</v>
      </c>
      <c r="F25" s="71">
        <f>[1]MercLab!E20</f>
        <v>400282.27425679413</v>
      </c>
      <c r="G25" s="87">
        <f t="shared" si="13"/>
        <v>11.791653311475017</v>
      </c>
      <c r="H25" s="71">
        <f>[1]MercLab!F20</f>
        <v>391588.70779017627</v>
      </c>
      <c r="I25" s="87">
        <f t="shared" si="13"/>
        <v>11.620123283918105</v>
      </c>
      <c r="J25" s="71">
        <f>[1]MercLab!G20</f>
        <v>281214.6810294888</v>
      </c>
      <c r="K25" s="87">
        <f t="shared" si="13"/>
        <v>12.877242776862364</v>
      </c>
      <c r="L25" s="71">
        <f>[1]MercLab!H20</f>
        <v>110374.02676069355</v>
      </c>
      <c r="M25" s="87">
        <f t="shared" si="13"/>
        <v>9.3055675388569199</v>
      </c>
      <c r="N25" s="102">
        <f t="shared" ref="N25:N29" si="14">IF(ISNUMBER(H25/B25*100),H25/B25*100,0)</f>
        <v>51.860358170674573</v>
      </c>
      <c r="O25" s="102">
        <f t="shared" ref="O25:O29" si="15">IF(ISNUMBER(J25/D25*100),J25/D25*100,0)</f>
        <v>79.259911977741012</v>
      </c>
      <c r="P25" s="102">
        <f t="shared" ref="P25:P29" si="16">IF(ISNUMBER(L25/F25*100),L25/F25*100,0)</f>
        <v>27.57404808035167</v>
      </c>
    </row>
    <row r="26" spans="1:16">
      <c r="A26" s="161" t="s">
        <v>46</v>
      </c>
      <c r="B26" s="71">
        <f>[1]MercLab!C21</f>
        <v>3425385.1884576371</v>
      </c>
      <c r="C26" s="87">
        <f t="shared" si="13"/>
        <v>52.726282222414177</v>
      </c>
      <c r="D26" s="71">
        <f>[1]MercLab!D21</f>
        <v>1696204.9852506386</v>
      </c>
      <c r="E26" s="87">
        <f t="shared" si="13"/>
        <v>54.682450459864008</v>
      </c>
      <c r="F26" s="71">
        <f>[1]MercLab!E21</f>
        <v>1729180.2032073736</v>
      </c>
      <c r="G26" s="87">
        <f t="shared" si="13"/>
        <v>50.93878690268081</v>
      </c>
      <c r="H26" s="71">
        <f>[1]MercLab!F21</f>
        <v>1755662.9233998924</v>
      </c>
      <c r="I26" s="87">
        <f t="shared" si="13"/>
        <v>52.098079462092741</v>
      </c>
      <c r="J26" s="71">
        <f>[1]MercLab!G21</f>
        <v>1227887.8835906871</v>
      </c>
      <c r="K26" s="87">
        <f t="shared" si="13"/>
        <v>56.226831123752483</v>
      </c>
      <c r="L26" s="71">
        <f>[1]MercLab!H21</f>
        <v>527775.03980929905</v>
      </c>
      <c r="M26" s="87">
        <f t="shared" si="13"/>
        <v>44.496394871201048</v>
      </c>
      <c r="N26" s="102">
        <f t="shared" si="14"/>
        <v>51.254467068867726</v>
      </c>
      <c r="O26" s="102">
        <f t="shared" si="15"/>
        <v>72.390300362738827</v>
      </c>
      <c r="P26" s="102">
        <f t="shared" si="16"/>
        <v>30.521691078255142</v>
      </c>
    </row>
    <row r="27" spans="1:16">
      <c r="A27" s="161" t="s">
        <v>47</v>
      </c>
      <c r="B27" s="71">
        <f>[1]MercLab!C22</f>
        <v>1850263.0510925085</v>
      </c>
      <c r="C27" s="87">
        <f t="shared" si="13"/>
        <v>28.480736165481108</v>
      </c>
      <c r="D27" s="71">
        <f>[1]MercLab!D22</f>
        <v>832364.93896373163</v>
      </c>
      <c r="E27" s="87">
        <f t="shared" si="13"/>
        <v>26.833876173690395</v>
      </c>
      <c r="F27" s="71">
        <f>[1]MercLab!E22</f>
        <v>1017898.1121290899</v>
      </c>
      <c r="G27" s="87">
        <f t="shared" si="13"/>
        <v>29.985593708631292</v>
      </c>
      <c r="H27" s="71">
        <f>[1]MercLab!F22</f>
        <v>909714.45300022734</v>
      </c>
      <c r="I27" s="87">
        <f t="shared" si="13"/>
        <v>26.995145382713602</v>
      </c>
      <c r="J27" s="71">
        <f>[1]MercLab!G22</f>
        <v>515834.86374999408</v>
      </c>
      <c r="K27" s="87">
        <f t="shared" si="13"/>
        <v>23.620853466685979</v>
      </c>
      <c r="L27" s="71">
        <f>[1]MercLab!H22</f>
        <v>393879.58925014827</v>
      </c>
      <c r="M27" s="87">
        <f t="shared" si="13"/>
        <v>33.207750297008779</v>
      </c>
      <c r="N27" s="102">
        <f t="shared" si="14"/>
        <v>49.166763204998141</v>
      </c>
      <c r="O27" s="102">
        <f t="shared" si="15"/>
        <v>61.97219988532823</v>
      </c>
      <c r="P27" s="102">
        <f t="shared" si="16"/>
        <v>38.695384592696485</v>
      </c>
    </row>
    <row r="28" spans="1:16">
      <c r="A28" s="161" t="s">
        <v>48</v>
      </c>
      <c r="B28" s="71">
        <f>[1]MercLab!C23</f>
        <v>446560.60034570302</v>
      </c>
      <c r="C28" s="87">
        <f t="shared" si="13"/>
        <v>6.873819715977743</v>
      </c>
      <c r="D28" s="71">
        <f>[1]MercLab!D23</f>
        <v>206538.39798496518</v>
      </c>
      <c r="E28" s="87">
        <f t="shared" si="13"/>
        <v>6.6584085143480936</v>
      </c>
      <c r="F28" s="71">
        <f>[1]MercLab!E23</f>
        <v>240022.20236073749</v>
      </c>
      <c r="G28" s="87">
        <f t="shared" si="13"/>
        <v>7.070656832230382</v>
      </c>
      <c r="H28" s="71">
        <f>[1]MercLab!F23</f>
        <v>299338.30842071399</v>
      </c>
      <c r="I28" s="87">
        <f t="shared" si="13"/>
        <v>8.882656670763831</v>
      </c>
      <c r="J28" s="71">
        <f>[1]MercLab!G23</f>
        <v>149283.35692147742</v>
      </c>
      <c r="K28" s="87">
        <f t="shared" si="13"/>
        <v>6.8359092156404104</v>
      </c>
      <c r="L28" s="71">
        <f>[1]MercLab!H23</f>
        <v>150054.95149923622</v>
      </c>
      <c r="M28" s="87">
        <f t="shared" si="13"/>
        <v>12.651042339367741</v>
      </c>
      <c r="N28" s="102">
        <f t="shared" si="14"/>
        <v>67.031956735319355</v>
      </c>
      <c r="O28" s="102">
        <f t="shared" si="15"/>
        <v>72.278742537910261</v>
      </c>
      <c r="P28" s="102">
        <f t="shared" si="16"/>
        <v>62.517113010117939</v>
      </c>
    </row>
    <row r="29" spans="1:16">
      <c r="A29" s="158" t="s">
        <v>64</v>
      </c>
      <c r="B29" s="71">
        <f>[1]MercLab!C24</f>
        <v>19250.463576691978</v>
      </c>
      <c r="C29" s="87">
        <f t="shared" si="13"/>
        <v>0.29631860932813714</v>
      </c>
      <c r="D29" s="71">
        <f>[1]MercLab!D24</f>
        <v>12009.417096362286</v>
      </c>
      <c r="E29" s="87">
        <f t="shared" si="13"/>
        <v>0.38716096293434549</v>
      </c>
      <c r="F29" s="71">
        <f>[1]MercLab!E24</f>
        <v>7241.0464803296791</v>
      </c>
      <c r="G29" s="87">
        <f t="shared" si="13"/>
        <v>0.21330924499931123</v>
      </c>
      <c r="H29" s="71">
        <f>[1]MercLab!F24</f>
        <v>13614.30981949707</v>
      </c>
      <c r="I29" s="87">
        <f t="shared" si="13"/>
        <v>0.40399520052754062</v>
      </c>
      <c r="J29" s="71">
        <f>[1]MercLab!G24</f>
        <v>9590.5002639447885</v>
      </c>
      <c r="K29" s="87">
        <f t="shared" si="13"/>
        <v>0.4391634170672235</v>
      </c>
      <c r="L29" s="71">
        <f>[1]MercLab!H24</f>
        <v>4023.8095555522823</v>
      </c>
      <c r="M29" s="87">
        <f t="shared" si="13"/>
        <v>0.33924495356025303</v>
      </c>
      <c r="N29" s="102">
        <f t="shared" si="14"/>
        <v>70.721984253828381</v>
      </c>
      <c r="O29" s="102">
        <f t="shared" si="15"/>
        <v>79.858166195674897</v>
      </c>
      <c r="P29" s="102">
        <f t="shared" si="16"/>
        <v>55.56944795870281</v>
      </c>
    </row>
    <row r="30" spans="1:16">
      <c r="A30" s="161"/>
      <c r="B30" s="101"/>
      <c r="C30" s="87"/>
      <c r="D30" s="101"/>
      <c r="E30" s="87"/>
      <c r="F30" s="101"/>
      <c r="G30" s="87"/>
      <c r="H30" s="101"/>
      <c r="I30" s="87"/>
      <c r="J30" s="101"/>
      <c r="K30" s="87"/>
      <c r="L30" s="101"/>
      <c r="M30" s="87"/>
      <c r="N30" s="119"/>
      <c r="O30" s="119"/>
      <c r="P30" s="119"/>
    </row>
    <row r="31" spans="1:16">
      <c r="A31" s="156" t="s">
        <v>34</v>
      </c>
      <c r="B31" s="206"/>
      <c r="C31" s="24"/>
      <c r="D31" s="206"/>
      <c r="E31" s="24"/>
      <c r="F31" s="206"/>
      <c r="G31" s="24"/>
      <c r="H31" s="206"/>
      <c r="I31" s="24"/>
      <c r="J31" s="206"/>
      <c r="K31" s="24"/>
      <c r="L31" s="206"/>
      <c r="M31" s="24"/>
      <c r="N31" s="24"/>
      <c r="O31" s="24"/>
      <c r="P31" s="24"/>
    </row>
    <row r="32" spans="1:16">
      <c r="A32" s="161" t="s">
        <v>49</v>
      </c>
      <c r="B32" s="71">
        <f>[1]MercLab!C26</f>
        <v>439837.18702688173</v>
      </c>
      <c r="C32" s="87">
        <f t="shared" ref="C32:M44" si="17">IF(ISNUMBER(B32/B$7*100),B32/B$7*100,0)</f>
        <v>6.7703275337435658</v>
      </c>
      <c r="D32" s="71">
        <f>[1]MercLab!D26</f>
        <v>218613.25886932408</v>
      </c>
      <c r="E32" s="87">
        <f t="shared" si="17"/>
        <v>7.0476792616104831</v>
      </c>
      <c r="F32" s="71">
        <f>[1]MercLab!E26</f>
        <v>221223.92815755965</v>
      </c>
      <c r="G32" s="87">
        <f t="shared" si="17"/>
        <v>6.5168907863331977</v>
      </c>
      <c r="H32" s="71">
        <f>[1]MercLab!F26</f>
        <v>20743.0073122584</v>
      </c>
      <c r="I32" s="87">
        <f t="shared" si="17"/>
        <v>0.61553435390892586</v>
      </c>
      <c r="J32" s="71">
        <f>[1]MercLab!G26</f>
        <v>15989.874107018426</v>
      </c>
      <c r="K32" s="87">
        <f t="shared" si="17"/>
        <v>0.73220036057061277</v>
      </c>
      <c r="L32" s="71">
        <f>[1]MercLab!H26</f>
        <v>4753.1332052399548</v>
      </c>
      <c r="M32" s="87">
        <f t="shared" si="17"/>
        <v>0.40073379001059772</v>
      </c>
      <c r="N32" s="102">
        <f t="shared" ref="N32:N44" si="18">IF(ISNUMBER(H32/B32*100),H32/B32*100,0)</f>
        <v>4.7160649267681505</v>
      </c>
      <c r="O32" s="102">
        <f t="shared" ref="O32:O44" si="19">IF(ISNUMBER(J32/D32*100),J32/D32*100,0)</f>
        <v>7.3142288760154122</v>
      </c>
      <c r="P32" s="102">
        <f t="shared" ref="P32:P44" si="20">IF(ISNUMBER(L32/F32*100),L32/F32*100,0)</f>
        <v>2.1485619773710409</v>
      </c>
    </row>
    <row r="33" spans="1:16">
      <c r="A33" s="161" t="s">
        <v>50</v>
      </c>
      <c r="B33" s="71">
        <f>[1]MercLab!C27</f>
        <v>648253.59172367665</v>
      </c>
      <c r="C33" s="87">
        <f t="shared" si="17"/>
        <v>9.9784403646314033</v>
      </c>
      <c r="D33" s="71">
        <f>[1]MercLab!D27</f>
        <v>343329.85040013096</v>
      </c>
      <c r="E33" s="87">
        <f t="shared" si="17"/>
        <v>11.068307014274891</v>
      </c>
      <c r="F33" s="71">
        <f>[1]MercLab!E27</f>
        <v>304923.74132351595</v>
      </c>
      <c r="G33" s="87">
        <f t="shared" si="17"/>
        <v>8.9825487546273983</v>
      </c>
      <c r="H33" s="71">
        <f>[1]MercLab!F27</f>
        <v>110128.29207418495</v>
      </c>
      <c r="I33" s="87">
        <f t="shared" si="17"/>
        <v>3.2679806784292413</v>
      </c>
      <c r="J33" s="71">
        <f>[1]MercLab!G27</f>
        <v>88722.076078933896</v>
      </c>
      <c r="K33" s="87">
        <f t="shared" si="17"/>
        <v>4.0627171709284973</v>
      </c>
      <c r="L33" s="71">
        <f>[1]MercLab!H27</f>
        <v>21406.215995251019</v>
      </c>
      <c r="M33" s="87">
        <f t="shared" si="17"/>
        <v>1.8047451428682113</v>
      </c>
      <c r="N33" s="102">
        <f t="shared" si="18"/>
        <v>16.988458449008952</v>
      </c>
      <c r="O33" s="102">
        <f t="shared" si="19"/>
        <v>25.841643531878596</v>
      </c>
      <c r="P33" s="102">
        <f t="shared" si="20"/>
        <v>7.0201867202395354</v>
      </c>
    </row>
    <row r="34" spans="1:16">
      <c r="A34" s="161" t="s">
        <v>51</v>
      </c>
      <c r="B34" s="71">
        <f>[1]MercLab!C28</f>
        <v>861007.55690481316</v>
      </c>
      <c r="C34" s="87">
        <f t="shared" si="17"/>
        <v>13.253320413122923</v>
      </c>
      <c r="D34" s="71">
        <f>[1]MercLab!D28</f>
        <v>448624.14219487319</v>
      </c>
      <c r="E34" s="87">
        <f t="shared" si="17"/>
        <v>14.462796444997597</v>
      </c>
      <c r="F34" s="71">
        <f>[1]MercLab!E28</f>
        <v>412383.41470988479</v>
      </c>
      <c r="G34" s="87">
        <f t="shared" si="17"/>
        <v>12.148132881201777</v>
      </c>
      <c r="H34" s="71">
        <f>[1]MercLab!F28</f>
        <v>332325.42914742971</v>
      </c>
      <c r="I34" s="87">
        <f t="shared" si="17"/>
        <v>9.8615265972973525</v>
      </c>
      <c r="J34" s="71">
        <f>[1]MercLab!G28</f>
        <v>255564.25920361833</v>
      </c>
      <c r="K34" s="87">
        <f t="shared" si="17"/>
        <v>11.702671421016163</v>
      </c>
      <c r="L34" s="71">
        <f>[1]MercLab!H28</f>
        <v>76761.169943816014</v>
      </c>
      <c r="M34" s="87">
        <f t="shared" si="17"/>
        <v>6.4716878801800934</v>
      </c>
      <c r="N34" s="102">
        <f t="shared" si="18"/>
        <v>38.597272054392576</v>
      </c>
      <c r="O34" s="102">
        <f t="shared" si="19"/>
        <v>56.966229671297185</v>
      </c>
      <c r="P34" s="102">
        <f t="shared" si="20"/>
        <v>18.614029373081877</v>
      </c>
    </row>
    <row r="35" spans="1:16">
      <c r="A35" s="161" t="s">
        <v>52</v>
      </c>
      <c r="B35" s="71">
        <f>[1]MercLab!C29</f>
        <v>1008981.2448468973</v>
      </c>
      <c r="C35" s="87">
        <f t="shared" si="17"/>
        <v>15.531050362506765</v>
      </c>
      <c r="D35" s="71">
        <f>[1]MercLab!D29</f>
        <v>489905.56744621682</v>
      </c>
      <c r="E35" s="87">
        <f t="shared" si="17"/>
        <v>15.793631757267136</v>
      </c>
      <c r="F35" s="71">
        <f>[1]MercLab!E29</f>
        <v>519075.67740059173</v>
      </c>
      <c r="G35" s="87">
        <f t="shared" si="17"/>
        <v>15.291110358786856</v>
      </c>
      <c r="H35" s="71">
        <f>[1]MercLab!F29</f>
        <v>600094.03493618034</v>
      </c>
      <c r="I35" s="87">
        <f t="shared" si="17"/>
        <v>17.807374240318193</v>
      </c>
      <c r="J35" s="71">
        <f>[1]MercLab!G29</f>
        <v>395313.35093586415</v>
      </c>
      <c r="K35" s="87">
        <f t="shared" si="17"/>
        <v>18.101992308155161</v>
      </c>
      <c r="L35" s="71">
        <f>[1]MercLab!H29</f>
        <v>204780.68400030231</v>
      </c>
      <c r="M35" s="87">
        <f t="shared" si="17"/>
        <v>17.264935796441858</v>
      </c>
      <c r="N35" s="102">
        <f t="shared" si="18"/>
        <v>59.475241784820142</v>
      </c>
      <c r="O35" s="102">
        <f t="shared" si="19"/>
        <v>80.69174494108249</v>
      </c>
      <c r="P35" s="102">
        <f t="shared" si="20"/>
        <v>39.451026683776739</v>
      </c>
    </row>
    <row r="36" spans="1:16">
      <c r="A36" s="161" t="s">
        <v>53</v>
      </c>
      <c r="B36" s="71">
        <f>[1]MercLab!C30</f>
        <v>569782.6267904829</v>
      </c>
      <c r="C36" s="87">
        <f t="shared" si="17"/>
        <v>8.770552195652737</v>
      </c>
      <c r="D36" s="71">
        <f>[1]MercLab!D30</f>
        <v>265517.90128284966</v>
      </c>
      <c r="E36" s="87">
        <f t="shared" si="17"/>
        <v>8.5597964923803556</v>
      </c>
      <c r="F36" s="71">
        <f>[1]MercLab!E30</f>
        <v>304264.72550762788</v>
      </c>
      <c r="G36" s="87">
        <f t="shared" si="17"/>
        <v>8.9631352393970278</v>
      </c>
      <c r="H36" s="71">
        <f>[1]MercLab!F30</f>
        <v>396397.02813623619</v>
      </c>
      <c r="I36" s="87">
        <f t="shared" si="17"/>
        <v>11.762806854966652</v>
      </c>
      <c r="J36" s="71">
        <f>[1]MercLab!G30</f>
        <v>248184.23040494451</v>
      </c>
      <c r="K36" s="87">
        <f t="shared" si="17"/>
        <v>11.364728813635743</v>
      </c>
      <c r="L36" s="71">
        <f>[1]MercLab!H30</f>
        <v>148212.7977312904</v>
      </c>
      <c r="M36" s="87">
        <f t="shared" si="17"/>
        <v>12.495731467709986</v>
      </c>
      <c r="N36" s="102">
        <f t="shared" si="18"/>
        <v>69.569869191886923</v>
      </c>
      <c r="O36" s="102">
        <f t="shared" si="19"/>
        <v>93.471750569676274</v>
      </c>
      <c r="P36" s="102">
        <f t="shared" si="20"/>
        <v>48.711791182502594</v>
      </c>
    </row>
    <row r="37" spans="1:16">
      <c r="A37" s="161" t="s">
        <v>54</v>
      </c>
      <c r="B37" s="71">
        <f>[1]MercLab!C31</f>
        <v>483418.93080221012</v>
      </c>
      <c r="C37" s="87">
        <f t="shared" si="17"/>
        <v>7.4411727659195108</v>
      </c>
      <c r="D37" s="71">
        <f>[1]MercLab!D31</f>
        <v>212644.6044348549</v>
      </c>
      <c r="E37" s="87">
        <f t="shared" si="17"/>
        <v>6.8552610967878609</v>
      </c>
      <c r="F37" s="71">
        <f>[1]MercLab!E31</f>
        <v>270774.3263673535</v>
      </c>
      <c r="G37" s="87">
        <f t="shared" si="17"/>
        <v>7.9765635090893046</v>
      </c>
      <c r="H37" s="71">
        <f>[1]MercLab!F31</f>
        <v>342203.24425381515</v>
      </c>
      <c r="I37" s="87">
        <f t="shared" si="17"/>
        <v>10.154643908977981</v>
      </c>
      <c r="J37" s="71">
        <f>[1]MercLab!G31</f>
        <v>201109.46003581645</v>
      </c>
      <c r="K37" s="87">
        <f t="shared" si="17"/>
        <v>9.2091043473414604</v>
      </c>
      <c r="L37" s="71">
        <f>[1]MercLab!H31</f>
        <v>141093.78421799972</v>
      </c>
      <c r="M37" s="87">
        <f t="shared" si="17"/>
        <v>11.89553173773553</v>
      </c>
      <c r="N37" s="102">
        <f t="shared" si="18"/>
        <v>70.788134772865746</v>
      </c>
      <c r="O37" s="102">
        <f t="shared" si="19"/>
        <v>94.575388155417642</v>
      </c>
      <c r="P37" s="102">
        <f t="shared" si="20"/>
        <v>52.107519243379421</v>
      </c>
    </row>
    <row r="38" spans="1:16">
      <c r="A38" s="161" t="s">
        <v>55</v>
      </c>
      <c r="B38" s="71">
        <f>[1]MercLab!C32</f>
        <v>421495.41424346593</v>
      </c>
      <c r="C38" s="87">
        <f t="shared" si="17"/>
        <v>6.4879962235316375</v>
      </c>
      <c r="D38" s="71">
        <f>[1]MercLab!D32</f>
        <v>180153.98782693129</v>
      </c>
      <c r="E38" s="87">
        <f t="shared" si="17"/>
        <v>5.8078248797490994</v>
      </c>
      <c r="F38" s="71">
        <f>[1]MercLab!E32</f>
        <v>241341.42641653505</v>
      </c>
      <c r="G38" s="87">
        <f t="shared" si="17"/>
        <v>7.1095189895292661</v>
      </c>
      <c r="H38" s="71">
        <f>[1]MercLab!F32</f>
        <v>305440.14232807857</v>
      </c>
      <c r="I38" s="87">
        <f t="shared" si="17"/>
        <v>9.0637243595174102</v>
      </c>
      <c r="J38" s="71">
        <f>[1]MercLab!G32</f>
        <v>173816.44294354616</v>
      </c>
      <c r="K38" s="87">
        <f t="shared" si="17"/>
        <v>7.9593160862038284</v>
      </c>
      <c r="L38" s="71">
        <f>[1]MercLab!H32</f>
        <v>131623.69938453654</v>
      </c>
      <c r="M38" s="87">
        <f t="shared" si="17"/>
        <v>11.097114604621753</v>
      </c>
      <c r="N38" s="102">
        <f t="shared" si="18"/>
        <v>72.465828098345327</v>
      </c>
      <c r="O38" s="102">
        <f t="shared" si="19"/>
        <v>96.482151208624131</v>
      </c>
      <c r="P38" s="102">
        <f t="shared" si="20"/>
        <v>54.538377989597642</v>
      </c>
    </row>
    <row r="39" spans="1:16">
      <c r="A39" s="161" t="s">
        <v>56</v>
      </c>
      <c r="B39" s="71">
        <f>[1]MercLab!C33</f>
        <v>379618.57975726272</v>
      </c>
      <c r="C39" s="87">
        <f t="shared" si="17"/>
        <v>5.8433943255783491</v>
      </c>
      <c r="D39" s="71">
        <f>[1]MercLab!D33</f>
        <v>166051.36806195474</v>
      </c>
      <c r="E39" s="87">
        <f t="shared" si="17"/>
        <v>5.3531830095987898</v>
      </c>
      <c r="F39" s="71">
        <f>[1]MercLab!E33</f>
        <v>213567.21169530926</v>
      </c>
      <c r="G39" s="87">
        <f t="shared" si="17"/>
        <v>6.2913365916220947</v>
      </c>
      <c r="H39" s="71">
        <f>[1]MercLab!F33</f>
        <v>267896.47290317249</v>
      </c>
      <c r="I39" s="87">
        <f t="shared" si="17"/>
        <v>7.949642010948164</v>
      </c>
      <c r="J39" s="71">
        <f>[1]MercLab!G33</f>
        <v>158305.32448080103</v>
      </c>
      <c r="K39" s="87">
        <f t="shared" si="17"/>
        <v>7.2490386659275527</v>
      </c>
      <c r="L39" s="71">
        <f>[1]MercLab!H33</f>
        <v>109591.14842237694</v>
      </c>
      <c r="M39" s="87">
        <f t="shared" si="17"/>
        <v>9.2395635389511401</v>
      </c>
      <c r="N39" s="102">
        <f t="shared" si="18"/>
        <v>70.569905475773069</v>
      </c>
      <c r="O39" s="102">
        <f t="shared" si="19"/>
        <v>95.335152205272038</v>
      </c>
      <c r="P39" s="102">
        <f t="shared" si="20"/>
        <v>51.314594385737337</v>
      </c>
    </row>
    <row r="40" spans="1:16">
      <c r="A40" s="161" t="s">
        <v>57</v>
      </c>
      <c r="B40" s="71">
        <f>[1]MercLab!C34</f>
        <v>371809.62232468324</v>
      </c>
      <c r="C40" s="87">
        <f t="shared" si="17"/>
        <v>5.7231925757604261</v>
      </c>
      <c r="D40" s="71">
        <f>[1]MercLab!D34</f>
        <v>171670.21352629748</v>
      </c>
      <c r="E40" s="87">
        <f t="shared" si="17"/>
        <v>5.5343239928038077</v>
      </c>
      <c r="F40" s="71">
        <f>[1]MercLab!E34</f>
        <v>200139.40879838748</v>
      </c>
      <c r="G40" s="87">
        <f t="shared" si="17"/>
        <v>5.8957757419959034</v>
      </c>
      <c r="H40" s="71">
        <f>[1]MercLab!F34</f>
        <v>269238.92419542011</v>
      </c>
      <c r="I40" s="87">
        <f t="shared" si="17"/>
        <v>7.9894783218739924</v>
      </c>
      <c r="J40" s="71">
        <f>[1]MercLab!G34</f>
        <v>165194.73791237481</v>
      </c>
      <c r="K40" s="87">
        <f t="shared" si="17"/>
        <v>7.5645152584858515</v>
      </c>
      <c r="L40" s="71">
        <f>[1]MercLab!H34</f>
        <v>104044.18628305073</v>
      </c>
      <c r="M40" s="87">
        <f t="shared" si="17"/>
        <v>8.7719025109187339</v>
      </c>
      <c r="N40" s="102">
        <f t="shared" si="18"/>
        <v>72.413113601537432</v>
      </c>
      <c r="O40" s="102">
        <f t="shared" si="19"/>
        <v>96.227956218548812</v>
      </c>
      <c r="P40" s="102">
        <f t="shared" si="20"/>
        <v>51.985856712438242</v>
      </c>
    </row>
    <row r="41" spans="1:16">
      <c r="A41" s="161" t="s">
        <v>58</v>
      </c>
      <c r="B41" s="71">
        <f>[1]MercLab!C35</f>
        <v>338272.05508880602</v>
      </c>
      <c r="C41" s="87">
        <f t="shared" si="17"/>
        <v>5.2069553826147761</v>
      </c>
      <c r="D41" s="71">
        <f>[1]MercLab!D35</f>
        <v>150329.12457558708</v>
      </c>
      <c r="E41" s="87">
        <f t="shared" si="17"/>
        <v>4.8463275245383084</v>
      </c>
      <c r="F41" s="71">
        <f>[1]MercLab!E35</f>
        <v>187942.93051322049</v>
      </c>
      <c r="G41" s="87">
        <f t="shared" si="17"/>
        <v>5.5364876775252805</v>
      </c>
      <c r="H41" s="71">
        <f>[1]MercLab!F35</f>
        <v>228554.60648763544</v>
      </c>
      <c r="I41" s="87">
        <f t="shared" si="17"/>
        <v>6.782199413974876</v>
      </c>
      <c r="J41" s="71">
        <f>[1]MercLab!G35</f>
        <v>140603.9669272122</v>
      </c>
      <c r="K41" s="87">
        <f t="shared" si="17"/>
        <v>6.4384669067891771</v>
      </c>
      <c r="L41" s="71">
        <f>[1]MercLab!H35</f>
        <v>87950.639560428725</v>
      </c>
      <c r="M41" s="87">
        <f t="shared" si="17"/>
        <v>7.4150653059863778</v>
      </c>
      <c r="N41" s="102">
        <f t="shared" si="18"/>
        <v>67.565322955108826</v>
      </c>
      <c r="O41" s="102">
        <f t="shared" si="19"/>
        <v>93.530756148663016</v>
      </c>
      <c r="P41" s="102">
        <f t="shared" si="20"/>
        <v>46.796460670406539</v>
      </c>
    </row>
    <row r="42" spans="1:16">
      <c r="A42" s="161" t="s">
        <v>59</v>
      </c>
      <c r="B42" s="71">
        <f>[1]MercLab!C36</f>
        <v>260171.67222768444</v>
      </c>
      <c r="C42" s="87">
        <f t="shared" si="17"/>
        <v>4.0047715107716506</v>
      </c>
      <c r="D42" s="71">
        <f>[1]MercLab!D36</f>
        <v>127204.98969034951</v>
      </c>
      <c r="E42" s="87">
        <f t="shared" si="17"/>
        <v>4.1008490173504697</v>
      </c>
      <c r="F42" s="71">
        <f>[1]MercLab!E36</f>
        <v>132966.68253734239</v>
      </c>
      <c r="G42" s="87">
        <f t="shared" si="17"/>
        <v>3.9169784007258928</v>
      </c>
      <c r="H42" s="71">
        <f>[1]MercLab!F36</f>
        <v>175228.06587918013</v>
      </c>
      <c r="I42" s="87">
        <f t="shared" si="17"/>
        <v>5.1997713105905801</v>
      </c>
      <c r="J42" s="71">
        <f>[1]MercLab!G36</f>
        <v>118461.9305597574</v>
      </c>
      <c r="K42" s="87">
        <f t="shared" si="17"/>
        <v>5.4245497925260997</v>
      </c>
      <c r="L42" s="71">
        <f>[1]MercLab!H36</f>
        <v>56766.135319425361</v>
      </c>
      <c r="M42" s="87">
        <f t="shared" si="17"/>
        <v>4.7859185864452067</v>
      </c>
      <c r="N42" s="102">
        <f t="shared" si="18"/>
        <v>67.35093962337011</v>
      </c>
      <c r="O42" s="102">
        <f t="shared" si="19"/>
        <v>93.126795456785914</v>
      </c>
      <c r="P42" s="102">
        <f t="shared" si="20"/>
        <v>42.691999406304774</v>
      </c>
    </row>
    <row r="43" spans="1:16">
      <c r="A43" s="161" t="s">
        <v>60</v>
      </c>
      <c r="B43" s="71">
        <f>[1]MercLab!C37</f>
        <v>220090.50243543839</v>
      </c>
      <c r="C43" s="87">
        <f t="shared" si="17"/>
        <v>3.3878099271834281</v>
      </c>
      <c r="D43" s="71">
        <f>[1]MercLab!D37</f>
        <v>103619.01597560293</v>
      </c>
      <c r="E43" s="87">
        <f t="shared" si="17"/>
        <v>3.3404816971154645</v>
      </c>
      <c r="F43" s="71">
        <f>[1]MercLab!E37</f>
        <v>116471.48645984028</v>
      </c>
      <c r="G43" s="87">
        <f t="shared" si="17"/>
        <v>3.4310572246961852</v>
      </c>
      <c r="H43" s="71">
        <f>[1]MercLab!F37</f>
        <v>128012.10366914715</v>
      </c>
      <c r="I43" s="87">
        <f t="shared" si="17"/>
        <v>3.7986703826665149</v>
      </c>
      <c r="J43" s="71">
        <f>[1]MercLab!G37</f>
        <v>88213.47831044026</v>
      </c>
      <c r="K43" s="87">
        <f t="shared" si="17"/>
        <v>4.0394277149275277</v>
      </c>
      <c r="L43" s="71">
        <f>[1]MercLab!H37</f>
        <v>39798.625358706639</v>
      </c>
      <c r="M43" s="87">
        <f t="shared" si="17"/>
        <v>3.3553980687148139</v>
      </c>
      <c r="N43" s="102">
        <f t="shared" si="18"/>
        <v>58.163392900926461</v>
      </c>
      <c r="O43" s="102">
        <f t="shared" si="19"/>
        <v>85.132518852726889</v>
      </c>
      <c r="P43" s="102">
        <f t="shared" si="20"/>
        <v>34.170273402004987</v>
      </c>
    </row>
    <row r="44" spans="1:16">
      <c r="A44" s="158" t="s">
        <v>123</v>
      </c>
      <c r="B44" s="71">
        <f>[1]MercLab!C38</f>
        <v>493803.24121494347</v>
      </c>
      <c r="C44" s="87">
        <f t="shared" si="17"/>
        <v>7.6010164189346252</v>
      </c>
      <c r="D44" s="71">
        <f>[1]MercLab!D38</f>
        <v>224254.36266783657</v>
      </c>
      <c r="E44" s="87">
        <f t="shared" si="17"/>
        <v>7.2295378115401236</v>
      </c>
      <c r="F44" s="71">
        <f>[1]MercLab!E38</f>
        <v>269548.87854710442</v>
      </c>
      <c r="G44" s="87">
        <f t="shared" si="17"/>
        <v>7.9404638444850963</v>
      </c>
      <c r="H44" s="71">
        <f>[1]MercLab!F38</f>
        <v>193657.35110775993</v>
      </c>
      <c r="I44" s="87">
        <f t="shared" si="17"/>
        <v>5.7466475665456818</v>
      </c>
      <c r="J44" s="71">
        <f>[1]MercLab!G38</f>
        <v>134332.15365524738</v>
      </c>
      <c r="K44" s="87">
        <f t="shared" si="17"/>
        <v>6.1512711535000042</v>
      </c>
      <c r="L44" s="71">
        <f>[1]MercLab!H38</f>
        <v>59325.197452515364</v>
      </c>
      <c r="M44" s="87">
        <f t="shared" si="17"/>
        <v>5.001671569411311</v>
      </c>
      <c r="N44" s="102">
        <f t="shared" si="18"/>
        <v>39.217513159956042</v>
      </c>
      <c r="O44" s="102">
        <f t="shared" si="19"/>
        <v>59.901690231203617</v>
      </c>
      <c r="P44" s="102">
        <f t="shared" si="20"/>
        <v>22.009068549008308</v>
      </c>
    </row>
    <row r="45" spans="1:16">
      <c r="A45" s="152"/>
      <c r="B45" s="153"/>
      <c r="C45" s="154"/>
      <c r="D45" s="153"/>
      <c r="E45" s="154"/>
      <c r="F45" s="153"/>
      <c r="G45" s="154"/>
      <c r="H45" s="153"/>
      <c r="I45" s="154"/>
      <c r="J45" s="153"/>
      <c r="K45" s="154"/>
      <c r="L45" s="153"/>
      <c r="M45" s="154"/>
      <c r="N45" s="153"/>
      <c r="O45" s="155"/>
      <c r="P45" s="155"/>
    </row>
    <row r="46" spans="1:16">
      <c r="A46" s="217" t="s">
        <v>148</v>
      </c>
      <c r="O46" s="72"/>
      <c r="P46" s="72"/>
    </row>
    <row r="47" spans="1:16">
      <c r="A47" s="2" t="s">
        <v>116</v>
      </c>
    </row>
    <row r="48" spans="1:16">
      <c r="A48" s="2" t="s">
        <v>117</v>
      </c>
    </row>
    <row r="49" spans="1:7">
      <c r="A49" s="2"/>
    </row>
    <row r="50" spans="1:7">
      <c r="A50" s="2"/>
      <c r="B50" s="88"/>
    </row>
    <row r="51" spans="1:7">
      <c r="A51" s="2"/>
      <c r="G51" s="89"/>
    </row>
    <row r="52" spans="1:7">
      <c r="A52" s="2"/>
    </row>
  </sheetData>
  <mergeCells count="6">
    <mergeCell ref="A4:A5"/>
    <mergeCell ref="B4:G4"/>
    <mergeCell ref="H4:M4"/>
    <mergeCell ref="N4:P4"/>
    <mergeCell ref="A1:P1"/>
    <mergeCell ref="A2:P2"/>
  </mergeCells>
  <phoneticPr fontId="0" type="noConversion"/>
  <printOptions horizontalCentered="1"/>
  <pageMargins left="1.1705511811023621" right="0.31496062992125984" top="0.55118110236220474" bottom="0.39370078740157483" header="0.19685039370078741" footer="0.19685039370078741"/>
  <pageSetup paperSize="9" scale="95" firstPageNumber="13" orientation="landscape" useFirstPageNumber="1" r:id="rId1"/>
  <headerFooter alignWithMargins="0">
    <oddFooter>&amp;L&amp;Z&amp;F+&amp;F+&amp;A&amp;C&amp;P&amp;R&amp;D+&amp;T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1:AE57"/>
  <sheetViews>
    <sheetView workbookViewId="0">
      <selection activeCell="A46" sqref="A46"/>
    </sheetView>
  </sheetViews>
  <sheetFormatPr baseColWidth="10" defaultRowHeight="10.199999999999999"/>
  <cols>
    <col min="1" max="1" width="28.7109375" customWidth="1"/>
    <col min="2" max="2" width="11.7109375" customWidth="1"/>
    <col min="3" max="3" width="7" style="19" customWidth="1"/>
    <col min="4" max="4" width="6.42578125" bestFit="1" customWidth="1"/>
    <col min="5" max="5" width="11.7109375" customWidth="1"/>
    <col min="6" max="6" width="7.28515625" style="19" customWidth="1"/>
    <col min="7" max="7" width="6.42578125" bestFit="1" customWidth="1"/>
    <col min="8" max="8" width="11" bestFit="1" customWidth="1"/>
    <col min="9" max="9" width="6.85546875" style="19" customWidth="1"/>
    <col min="10" max="10" width="6.42578125" bestFit="1" customWidth="1"/>
    <col min="11" max="11" width="11" bestFit="1" customWidth="1"/>
    <col min="12" max="12" width="8.85546875" style="19" bestFit="1" customWidth="1"/>
    <col min="13" max="13" width="6.42578125" bestFit="1" customWidth="1"/>
    <col min="14" max="14" width="9.85546875" bestFit="1" customWidth="1"/>
    <col min="15" max="15" width="7.28515625" style="19" customWidth="1"/>
    <col min="16" max="16" width="6.140625" customWidth="1"/>
    <col min="17" max="17" width="7.140625" bestFit="1" customWidth="1"/>
    <col min="18" max="18" width="6.7109375" bestFit="1" customWidth="1"/>
    <col min="19" max="19" width="49" customWidth="1"/>
    <col min="20" max="20" width="13" style="23" customWidth="1"/>
    <col min="21" max="21" width="13" style="46" bestFit="1" customWidth="1"/>
    <col min="22" max="22" width="10.42578125" style="23" bestFit="1" customWidth="1"/>
    <col min="23" max="23" width="13" style="23" customWidth="1"/>
    <col min="24" max="24" width="8.85546875" style="46" customWidth="1"/>
    <col min="25" max="25" width="6.140625" style="23" customWidth="1"/>
    <col min="26" max="26" width="10.7109375" style="23" customWidth="1"/>
    <col min="27" max="27" width="8.42578125" style="46" customWidth="1"/>
    <col min="28" max="28" width="5.7109375" style="23" customWidth="1"/>
    <col min="29" max="29" width="10.42578125" style="23" bestFit="1" customWidth="1"/>
    <col min="30" max="30" width="6.42578125" style="23" customWidth="1"/>
  </cols>
  <sheetData>
    <row r="1" spans="1:31">
      <c r="A1" s="224" t="s">
        <v>145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 t="str">
        <f>A1</f>
        <v>Cuadro No. 2. Tasa de Desempleo Abierto (TDA), Población en Edad de Trabajar (PET) y Población Económicamente Activa (PEA),</v>
      </c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</row>
    <row r="2" spans="1:31">
      <c r="A2" s="224" t="s">
        <v>96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 t="str">
        <f>A2</f>
        <v>según dominio,  nivel educativo, rango de edad, sexo, rama de actividad y ocupación</v>
      </c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</row>
    <row r="3" spans="1:31" ht="13.5" customHeight="1">
      <c r="A3" s="225" t="s">
        <v>39</v>
      </c>
      <c r="B3" s="229" t="s">
        <v>27</v>
      </c>
      <c r="C3" s="230"/>
      <c r="D3" s="230"/>
      <c r="E3" s="235" t="s">
        <v>25</v>
      </c>
      <c r="F3" s="230"/>
      <c r="G3" s="230"/>
      <c r="H3" s="236" t="s">
        <v>40</v>
      </c>
      <c r="I3" s="236"/>
      <c r="J3" s="236"/>
      <c r="K3" s="236"/>
      <c r="L3" s="236"/>
      <c r="M3" s="236"/>
      <c r="N3" s="236"/>
      <c r="O3" s="236"/>
      <c r="P3" s="236"/>
      <c r="Q3" s="225" t="s">
        <v>28</v>
      </c>
      <c r="R3" s="225" t="s">
        <v>29</v>
      </c>
      <c r="S3" s="225" t="s">
        <v>39</v>
      </c>
      <c r="T3" s="228" t="s">
        <v>40</v>
      </c>
      <c r="U3" s="228"/>
      <c r="V3" s="228"/>
      <c r="W3" s="228"/>
      <c r="X3" s="228"/>
      <c r="Y3" s="228"/>
      <c r="Z3" s="228"/>
      <c r="AA3" s="228"/>
      <c r="AB3" s="228"/>
      <c r="AC3" s="232" t="s">
        <v>28</v>
      </c>
      <c r="AD3" s="232" t="s">
        <v>29</v>
      </c>
    </row>
    <row r="4" spans="1:31" ht="15.75" customHeight="1">
      <c r="A4" s="226"/>
      <c r="B4" s="231"/>
      <c r="C4" s="231"/>
      <c r="D4" s="231"/>
      <c r="E4" s="231"/>
      <c r="F4" s="231"/>
      <c r="G4" s="231"/>
      <c r="H4" s="229" t="s">
        <v>0</v>
      </c>
      <c r="I4" s="229"/>
      <c r="J4" s="229"/>
      <c r="K4" s="229" t="s">
        <v>30</v>
      </c>
      <c r="L4" s="229"/>
      <c r="M4" s="229"/>
      <c r="N4" s="229" t="s">
        <v>31</v>
      </c>
      <c r="O4" s="229"/>
      <c r="P4" s="229"/>
      <c r="Q4" s="226"/>
      <c r="R4" s="226"/>
      <c r="S4" s="226"/>
      <c r="T4" s="237" t="s">
        <v>0</v>
      </c>
      <c r="U4" s="237"/>
      <c r="V4" s="237"/>
      <c r="W4" s="237" t="s">
        <v>30</v>
      </c>
      <c r="X4" s="237"/>
      <c r="Y4" s="237"/>
      <c r="Z4" s="237" t="s">
        <v>31</v>
      </c>
      <c r="AA4" s="237"/>
      <c r="AB4" s="237"/>
      <c r="AC4" s="233"/>
      <c r="AD4" s="233"/>
    </row>
    <row r="5" spans="1:31">
      <c r="A5" s="227"/>
      <c r="B5" s="162" t="s">
        <v>6</v>
      </c>
      <c r="C5" s="163" t="s">
        <v>113</v>
      </c>
      <c r="D5" s="162" t="s">
        <v>32</v>
      </c>
      <c r="E5" s="162" t="s">
        <v>6</v>
      </c>
      <c r="F5" s="163" t="s">
        <v>113</v>
      </c>
      <c r="G5" s="162" t="s">
        <v>32</v>
      </c>
      <c r="H5" s="162" t="s">
        <v>6</v>
      </c>
      <c r="I5" s="163" t="s">
        <v>113</v>
      </c>
      <c r="J5" s="162" t="s">
        <v>32</v>
      </c>
      <c r="K5" s="162" t="s">
        <v>6</v>
      </c>
      <c r="L5" s="163" t="s">
        <v>113</v>
      </c>
      <c r="M5" s="162" t="s">
        <v>32</v>
      </c>
      <c r="N5" s="162" t="s">
        <v>6</v>
      </c>
      <c r="O5" s="163" t="s">
        <v>113</v>
      </c>
      <c r="P5" s="162" t="s">
        <v>32</v>
      </c>
      <c r="Q5" s="227"/>
      <c r="R5" s="227"/>
      <c r="S5" s="227"/>
      <c r="T5" s="165" t="s">
        <v>6</v>
      </c>
      <c r="U5" s="164" t="s">
        <v>113</v>
      </c>
      <c r="V5" s="165" t="s">
        <v>32</v>
      </c>
      <c r="W5" s="165" t="s">
        <v>6</v>
      </c>
      <c r="X5" s="164" t="s">
        <v>113</v>
      </c>
      <c r="Y5" s="165" t="s">
        <v>32</v>
      </c>
      <c r="Z5" s="165" t="s">
        <v>6</v>
      </c>
      <c r="AA5" s="164" t="s">
        <v>113</v>
      </c>
      <c r="AB5" s="165" t="s">
        <v>32</v>
      </c>
      <c r="AC5" s="234"/>
      <c r="AD5" s="234"/>
    </row>
    <row r="6" spans="1:31">
      <c r="A6" s="11"/>
      <c r="B6" s="11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</row>
    <row r="7" spans="1:31" ht="12" customHeight="1">
      <c r="A7" s="173" t="s">
        <v>89</v>
      </c>
      <c r="B7" s="92">
        <f>[1]MercLab!C48</f>
        <v>8200795.0164176766</v>
      </c>
      <c r="C7" s="91">
        <f>SUM(C10,C14)</f>
        <v>99.999999999923205</v>
      </c>
      <c r="D7" s="91">
        <f>[1]MercLab!D48</f>
        <v>6.3518998058339138</v>
      </c>
      <c r="E7" s="92">
        <f>[1]MercLab!E48</f>
        <v>6496542.2253903775</v>
      </c>
      <c r="F7" s="91">
        <f>SUM(F10,F14)</f>
        <v>99.999999999938325</v>
      </c>
      <c r="G7" s="91">
        <f>[1]MercLab!F48</f>
        <v>6.9182333478797142</v>
      </c>
      <c r="H7" s="92">
        <f>[1]MercLab!G48</f>
        <v>3369918.702429974</v>
      </c>
      <c r="I7" s="91">
        <f>SUM(I10,I14)</f>
        <v>100.00000000001569</v>
      </c>
      <c r="J7" s="91">
        <f>[1]MercLab!H48</f>
        <v>7.4192967211975347</v>
      </c>
      <c r="K7" s="92">
        <f>[1]MercLab!I48</f>
        <v>3226135.3096954348</v>
      </c>
      <c r="L7" s="91">
        <f>SUM(L10,L14)</f>
        <v>100.00000000001526</v>
      </c>
      <c r="M7" s="91">
        <f>[1]MercLab!J48</f>
        <v>7.3164623008519811</v>
      </c>
      <c r="N7" s="92">
        <f>[1]MercLab!K48</f>
        <v>143783.3927345741</v>
      </c>
      <c r="O7" s="91">
        <f>SUM(O10,O14)</f>
        <v>100.00000000000119</v>
      </c>
      <c r="P7" s="91">
        <f>[1]MercLab!L48</f>
        <v>9.5208984877131719</v>
      </c>
      <c r="Q7" s="91">
        <f>IF(ISNUMBER(N7/H7*100),N7/H7*100,0)</f>
        <v>4.2666724461600536</v>
      </c>
      <c r="R7" s="91">
        <f>[1]MercLab!M48</f>
        <v>6.2973601362189262</v>
      </c>
      <c r="S7" s="70" t="s">
        <v>90</v>
      </c>
      <c r="T7" s="22">
        <f>H7</f>
        <v>3369918.702429974</v>
      </c>
      <c r="U7" s="69">
        <f t="shared" ref="U7:AD7" si="0">I7</f>
        <v>100.00000000001569</v>
      </c>
      <c r="V7" s="69">
        <f t="shared" si="0"/>
        <v>7.4192967211975347</v>
      </c>
      <c r="W7" s="22">
        <f t="shared" si="0"/>
        <v>3226135.3096954348</v>
      </c>
      <c r="X7" s="69">
        <f t="shared" si="0"/>
        <v>100.00000000001526</v>
      </c>
      <c r="Y7" s="69">
        <f t="shared" si="0"/>
        <v>7.3164623008519811</v>
      </c>
      <c r="Z7" s="22">
        <f t="shared" si="0"/>
        <v>143783.3927345741</v>
      </c>
      <c r="AA7" s="69">
        <f t="shared" si="0"/>
        <v>100.00000000000119</v>
      </c>
      <c r="AB7" s="69">
        <f t="shared" si="0"/>
        <v>9.5208984877131719</v>
      </c>
      <c r="AC7" s="69">
        <f t="shared" si="0"/>
        <v>4.2666724461600536</v>
      </c>
      <c r="AD7" s="69">
        <f t="shared" si="0"/>
        <v>6.2973601362189262</v>
      </c>
      <c r="AE7" s="22"/>
    </row>
    <row r="8" spans="1:31" ht="12" customHeight="1">
      <c r="A8" s="172"/>
      <c r="B8" s="1"/>
      <c r="C8" s="91"/>
      <c r="D8" s="91"/>
      <c r="E8" s="1"/>
      <c r="F8" s="91"/>
      <c r="G8" s="91"/>
      <c r="H8" s="1"/>
      <c r="I8" s="91"/>
      <c r="J8" s="91"/>
      <c r="K8" s="1"/>
      <c r="L8" s="91"/>
      <c r="M8" s="91"/>
      <c r="N8" s="1"/>
      <c r="O8" s="91"/>
      <c r="P8" s="91"/>
      <c r="Q8" s="91"/>
      <c r="R8" s="91"/>
      <c r="T8" s="8"/>
      <c r="U8" s="103"/>
      <c r="V8" s="103"/>
      <c r="W8" s="8"/>
      <c r="X8" s="103"/>
      <c r="Y8" s="103"/>
      <c r="Z8" s="8"/>
      <c r="AA8" s="103"/>
      <c r="AB8" s="103"/>
      <c r="AC8" s="103"/>
      <c r="AD8" s="103"/>
      <c r="AE8" s="23"/>
    </row>
    <row r="9" spans="1:31">
      <c r="A9" s="173" t="s">
        <v>43</v>
      </c>
      <c r="B9" s="105"/>
      <c r="C9" s="91"/>
      <c r="D9" s="91"/>
      <c r="E9" s="105"/>
      <c r="F9" s="91"/>
      <c r="G9" s="91"/>
      <c r="H9" s="105"/>
      <c r="I9" s="91"/>
      <c r="J9" s="91"/>
      <c r="K9" s="105"/>
      <c r="L9" s="91"/>
      <c r="M9" s="91"/>
      <c r="N9" s="105"/>
      <c r="O9" s="91"/>
      <c r="P9" s="91"/>
      <c r="Q9" s="91"/>
      <c r="R9" s="91"/>
      <c r="S9" s="67" t="s">
        <v>22</v>
      </c>
      <c r="T9" s="22"/>
      <c r="U9" s="69"/>
      <c r="V9" s="69"/>
      <c r="W9" s="22"/>
      <c r="X9" s="69"/>
      <c r="Y9" s="69"/>
      <c r="Z9" s="22"/>
      <c r="AA9" s="69"/>
      <c r="AB9" s="69"/>
      <c r="AC9" s="91"/>
      <c r="AD9" s="69"/>
      <c r="AE9" s="9"/>
    </row>
    <row r="10" spans="1:31">
      <c r="A10" s="170" t="s">
        <v>87</v>
      </c>
      <c r="B10" s="95">
        <f>SUM(B11:B13)</f>
        <v>3733876.3722390644</v>
      </c>
      <c r="C10" s="93">
        <f>IF(ISNUMBER(B10/B$7*100),B10/B$7*100,0)</f>
        <v>45.530663365734512</v>
      </c>
      <c r="D10" s="93">
        <f>AVERAGE(D11:D13)</f>
        <v>7.9517163027971458</v>
      </c>
      <c r="E10" s="95">
        <f>SUM(E11:E13)</f>
        <v>3056449.8692633025</v>
      </c>
      <c r="F10" s="93">
        <f>IF(ISNUMBER(E10/E$7*100),E10/E$7*100,0)</f>
        <v>47.047333230865604</v>
      </c>
      <c r="G10" s="93">
        <f>AVERAGE(G11:G13)</f>
        <v>8.5008999729912187</v>
      </c>
      <c r="H10" s="95">
        <f>SUM(H11:H13)</f>
        <v>1603305.4074986971</v>
      </c>
      <c r="I10" s="93">
        <f>IF(ISNUMBER(H10/H$7*100),H10/H$7*100,0)</f>
        <v>47.576975858277791</v>
      </c>
      <c r="J10" s="93">
        <f>AVERAGE(J11:J13)</f>
        <v>9.2837200935893502</v>
      </c>
      <c r="K10" s="95">
        <f>SUM(K11:K13)</f>
        <v>1494287.144445824</v>
      </c>
      <c r="L10" s="93">
        <f>IF(ISNUMBER(K10/K$7*100),K10/K$7*100,0)</f>
        <v>46.318179524432068</v>
      </c>
      <c r="M10" s="93">
        <f>AVERAGE(M11:M13)</f>
        <v>9.2250121028494423</v>
      </c>
      <c r="N10" s="95">
        <f>SUM(N11:N13)</f>
        <v>109018.26305286476</v>
      </c>
      <c r="O10" s="93">
        <f>IF(ISNUMBER(N10/N$7*100),N10/N$7*100,0)</f>
        <v>75.821178635083271</v>
      </c>
      <c r="P10" s="93">
        <f>AVERAGE(P11:P13)</f>
        <v>10.051471557691974</v>
      </c>
      <c r="Q10" s="94">
        <f t="shared" ref="Q10:Q14" si="1">IF(ISNUMBER(N10/H10*100),N10/H10*100,0)</f>
        <v>6.7995942970680305</v>
      </c>
      <c r="R10" s="93">
        <f>AVERAGE(R11:R13)</f>
        <v>6.7135023117428361</v>
      </c>
      <c r="S10" s="109" t="s">
        <v>73</v>
      </c>
      <c r="T10" s="71">
        <f>[1]MercLab!G79</f>
        <v>1189237.8065464124</v>
      </c>
      <c r="U10" s="33">
        <f>IF(ISNUMBER(T10/T$7*100),T10/T$7*100,0)</f>
        <v>35.28980701192819</v>
      </c>
      <c r="V10" s="33">
        <f>[1]MercLab!H79</f>
        <v>5.1655307438252906</v>
      </c>
      <c r="W10" s="71">
        <f>[1]MercLab!I79</f>
        <v>1180402.8984043899</v>
      </c>
      <c r="X10" s="33">
        <f>IF(ISNUMBER(W10/W$7*100),W10/W$7*100,0)</f>
        <v>36.588759772627967</v>
      </c>
      <c r="Y10" s="33">
        <f>[1]MercLab!J79</f>
        <v>5.1513453042258428</v>
      </c>
      <c r="Z10" s="71">
        <f>[1]MercLab!K79</f>
        <v>8834.9081420249131</v>
      </c>
      <c r="AA10" s="33">
        <f>IF(ISNUMBER(Z10/Z$7*100),Z10/Z$7*100,0)</f>
        <v>6.14459568243341</v>
      </c>
      <c r="AB10" s="33">
        <f>[1]MercLab!L79</f>
        <v>6.8580685604935727</v>
      </c>
      <c r="AC10" s="33">
        <f t="shared" ref="AC10:AC34" si="2">IF(ISNUMBER(Z10/T10*100),Z10/T10*100,0)</f>
        <v>0.74290508537411792</v>
      </c>
      <c r="AD10" s="33">
        <f>[1]MercLab!M79</f>
        <v>2.8714879842132692</v>
      </c>
      <c r="AE10" s="9"/>
    </row>
    <row r="11" spans="1:31">
      <c r="A11" s="171" t="s">
        <v>69</v>
      </c>
      <c r="B11" s="95">
        <f>[1]MercLab!C49</f>
        <v>1029198.7608843871</v>
      </c>
      <c r="C11" s="93">
        <f>IF(ISNUMBER(B11/B$7*100),B11/B$7*100,0)</f>
        <v>12.54998763929559</v>
      </c>
      <c r="D11" s="93">
        <f>[1]MercLab!D49</f>
        <v>8.6796129269767697</v>
      </c>
      <c r="E11" s="95">
        <f>[1]MercLab!E49</f>
        <v>857760.44775559404</v>
      </c>
      <c r="F11" s="93">
        <f>IF(ISNUMBER(E11/E$7*100),E11/E$7*100,0)</f>
        <v>13.20333829899876</v>
      </c>
      <c r="G11" s="93">
        <f>[1]MercLab!F49</f>
        <v>9.1911218633959493</v>
      </c>
      <c r="H11" s="95">
        <f>[1]MercLab!G49</f>
        <v>467188.74526785023</v>
      </c>
      <c r="I11" s="93">
        <f>IF(ISNUMBER(H11/H$7*100),H11/H$7*100,0)</f>
        <v>13.86350195721252</v>
      </c>
      <c r="J11" s="93">
        <f>[1]MercLab!H49</f>
        <v>9.9670570264765725</v>
      </c>
      <c r="K11" s="95">
        <f>[1]MercLab!I49</f>
        <v>423180.02512036549</v>
      </c>
      <c r="L11" s="93">
        <f>IF(ISNUMBER(K11/K$7*100),K11/K$7*100,0)</f>
        <v>13.117243528149352</v>
      </c>
      <c r="M11" s="93">
        <f>[1]MercLab!J49</f>
        <v>9.885704614690292</v>
      </c>
      <c r="N11" s="95">
        <f>[1]MercLab!K49</f>
        <v>44008.720147484848</v>
      </c>
      <c r="O11" s="93">
        <f>IF(ISNUMBER(N11/N$7*100),N11/N$7*100,0)</f>
        <v>30.607651767353612</v>
      </c>
      <c r="P11" s="93">
        <f>[1]MercLab!L49</f>
        <v>10.720480668756535</v>
      </c>
      <c r="Q11" s="94">
        <f t="shared" si="1"/>
        <v>9.4199016121960764</v>
      </c>
      <c r="R11" s="93">
        <f>[1]MercLab!M49</f>
        <v>7.4783826230206003</v>
      </c>
      <c r="S11" s="109" t="s">
        <v>91</v>
      </c>
      <c r="T11" s="71">
        <f>[1]MercLab!G80</f>
        <v>6630.0334655846555</v>
      </c>
      <c r="U11" s="33">
        <f t="shared" ref="U11:U20" si="3">IF(ISNUMBER(T11/T$7*100),T11/T$7*100,0)</f>
        <v>0.19674164426589533</v>
      </c>
      <c r="V11" s="33">
        <f>[1]MercLab!H80</f>
        <v>5.9956850661268293</v>
      </c>
      <c r="W11" s="71">
        <f>[1]MercLab!I80</f>
        <v>6462.5702323606947</v>
      </c>
      <c r="X11" s="33">
        <f t="shared" ref="X11:X20" si="4">IF(ISNUMBER(W11/W$7*100),W11/W$7*100,0)</f>
        <v>0.20031925545524618</v>
      </c>
      <c r="Y11" s="33">
        <f>[1]MercLab!J80</f>
        <v>5.9955253970185289</v>
      </c>
      <c r="Z11" s="71">
        <f>[1]MercLab!K80</f>
        <v>167.46323322396</v>
      </c>
      <c r="AA11" s="33">
        <f t="shared" ref="AA11:AA20" si="5">IF(ISNUMBER(Z11/Z$7*100),Z11/Z$7*100,0)</f>
        <v>0.11646910678557933</v>
      </c>
      <c r="AB11" s="33">
        <f>[1]MercLab!L80</f>
        <v>6</v>
      </c>
      <c r="AC11" s="33">
        <f t="shared" si="2"/>
        <v>2.5258278724116909</v>
      </c>
      <c r="AD11" s="33">
        <f>[1]MercLab!M80</f>
        <v>7</v>
      </c>
      <c r="AE11" s="9"/>
    </row>
    <row r="12" spans="1:31">
      <c r="A12" s="171" t="s">
        <v>70</v>
      </c>
      <c r="B12" s="95">
        <f>[1]MercLab!C50</f>
        <v>607656.16125780146</v>
      </c>
      <c r="C12" s="93">
        <f>IF(ISNUMBER(B12/B$7*100),B12/B$7*100,0)</f>
        <v>7.4097225944715985</v>
      </c>
      <c r="D12" s="93">
        <f>[1]MercLab!D50</f>
        <v>7.9095051060486794</v>
      </c>
      <c r="E12" s="95">
        <f>[1]MercLab!E50</f>
        <v>497687.19798993942</v>
      </c>
      <c r="F12" s="93">
        <f>IF(ISNUMBER(E12/E$7*100),E12/E$7*100,0)</f>
        <v>7.660801403627195</v>
      </c>
      <c r="G12" s="93">
        <f>[1]MercLab!F50</f>
        <v>8.47279978185286</v>
      </c>
      <c r="H12" s="95">
        <f>[1]MercLab!G50</f>
        <v>259402.53058752546</v>
      </c>
      <c r="I12" s="93">
        <f>IF(ISNUMBER(H12/H$7*100),H12/H$7*100,0)</f>
        <v>7.6975901644296645</v>
      </c>
      <c r="J12" s="93">
        <f>[1]MercLab!H50</f>
        <v>9.3501036001035782</v>
      </c>
      <c r="K12" s="95">
        <f>[1]MercLab!I50</f>
        <v>246757.29426099738</v>
      </c>
      <c r="L12" s="93">
        <f>IF(ISNUMBER(K12/K$7*100),K12/K$7*100,0)</f>
        <v>7.6486963680482658</v>
      </c>
      <c r="M12" s="93">
        <f>[1]MercLab!J50</f>
        <v>9.3191112322791625</v>
      </c>
      <c r="N12" s="95">
        <f>[1]MercLab!K50</f>
        <v>12645.236326528653</v>
      </c>
      <c r="O12" s="93">
        <f>IF(ISNUMBER(N12/N$7*100),N12/N$7*100,0)</f>
        <v>8.7946431684721169</v>
      </c>
      <c r="P12" s="93">
        <f>[1]MercLab!L50</f>
        <v>9.9391191709844549</v>
      </c>
      <c r="Q12" s="94">
        <f t="shared" si="1"/>
        <v>4.8747544204323026</v>
      </c>
      <c r="R12" s="93">
        <f>[1]MercLab!M50</f>
        <v>6.4327359310822505</v>
      </c>
      <c r="S12" s="109" t="s">
        <v>74</v>
      </c>
      <c r="T12" s="71">
        <f>[1]MercLab!G81</f>
        <v>449526.47691487713</v>
      </c>
      <c r="U12" s="33">
        <f t="shared" si="3"/>
        <v>13.339386395011058</v>
      </c>
      <c r="V12" s="33">
        <f>[1]MercLab!H81</f>
        <v>7.5288353599917031</v>
      </c>
      <c r="W12" s="71">
        <f>[1]MercLab!I81</f>
        <v>432573.67981921451</v>
      </c>
      <c r="X12" s="33">
        <f t="shared" si="4"/>
        <v>13.40841713982703</v>
      </c>
      <c r="Y12" s="33">
        <f>[1]MercLab!J81</f>
        <v>7.4791017514499343</v>
      </c>
      <c r="Z12" s="71">
        <f>[1]MercLab!K81</f>
        <v>16952.797095664584</v>
      </c>
      <c r="AA12" s="33">
        <f t="shared" si="5"/>
        <v>11.790511249765579</v>
      </c>
      <c r="AB12" s="33">
        <f>[1]MercLab!L81</f>
        <v>8.7181384942884783</v>
      </c>
      <c r="AC12" s="33">
        <f t="shared" si="2"/>
        <v>3.7712566369866543</v>
      </c>
      <c r="AD12" s="33">
        <f>[1]MercLab!M81</f>
        <v>5.7353635233417277</v>
      </c>
      <c r="AE12" s="9"/>
    </row>
    <row r="13" spans="1:31">
      <c r="A13" s="171" t="s">
        <v>120</v>
      </c>
      <c r="B13" s="95">
        <f>[1]MercLab!C51</f>
        <v>2097021.4500968761</v>
      </c>
      <c r="C13" s="93">
        <f>IF(ISNUMBER(B13/B$7*100),B13/B$7*100,0)</f>
        <v>25.570953131967322</v>
      </c>
      <c r="D13" s="93">
        <f>[1]MercLab!D51</f>
        <v>7.2660308753659892</v>
      </c>
      <c r="E13" s="95">
        <f>[1]MercLab!E51</f>
        <v>1701002.223517769</v>
      </c>
      <c r="F13" s="93">
        <f>IF(ISNUMBER(E13/E$7*100),E13/E$7*100,0)</f>
        <v>26.183193528239645</v>
      </c>
      <c r="G13" s="93">
        <f>[1]MercLab!F51</f>
        <v>7.8387782737248486</v>
      </c>
      <c r="H13" s="95">
        <f>[1]MercLab!G51</f>
        <v>876714.13164332137</v>
      </c>
      <c r="I13" s="93">
        <f>IF(ISNUMBER(H13/H$7*100),H13/H$7*100,0)</f>
        <v>26.015883736635608</v>
      </c>
      <c r="J13" s="93">
        <f>[1]MercLab!H51</f>
        <v>8.5339996541878964</v>
      </c>
      <c r="K13" s="95">
        <f>[1]MercLab!I51</f>
        <v>824349.82506446098</v>
      </c>
      <c r="L13" s="93">
        <f>IF(ISNUMBER(K13/K$7*100),K13/K$7*100,0)</f>
        <v>25.552239628234446</v>
      </c>
      <c r="M13" s="93">
        <f>[1]MercLab!J51</f>
        <v>8.4702204615788741</v>
      </c>
      <c r="N13" s="95">
        <f>[1]MercLab!K51</f>
        <v>52364.306578851254</v>
      </c>
      <c r="O13" s="93">
        <f>IF(ISNUMBER(N13/N$7*100),N13/N$7*100,0)</f>
        <v>36.418883699257535</v>
      </c>
      <c r="P13" s="93">
        <f>[1]MercLab!L51</f>
        <v>9.4948148333349298</v>
      </c>
      <c r="Q13" s="94">
        <f t="shared" si="1"/>
        <v>5.9727914366680848</v>
      </c>
      <c r="R13" s="93">
        <f>[1]MercLab!M51</f>
        <v>6.2293883811256583</v>
      </c>
      <c r="S13" s="109" t="s">
        <v>75</v>
      </c>
      <c r="T13" s="71">
        <f>[1]MercLab!G82</f>
        <v>16886.030015848755</v>
      </c>
      <c r="U13" s="33">
        <f t="shared" si="3"/>
        <v>0.50108122797361876</v>
      </c>
      <c r="V13" s="33">
        <f>[1]MercLab!H82</f>
        <v>10.785305786412355</v>
      </c>
      <c r="W13" s="71">
        <f>[1]MercLab!I82</f>
        <v>15677.151016151945</v>
      </c>
      <c r="X13" s="33">
        <f t="shared" si="4"/>
        <v>0.48594214164042482</v>
      </c>
      <c r="Y13" s="33">
        <f>[1]MercLab!J82</f>
        <v>10.949035840855068</v>
      </c>
      <c r="Z13" s="71">
        <f>[1]MercLab!K82</f>
        <v>1208.8789996968108</v>
      </c>
      <c r="AA13" s="33">
        <f t="shared" si="5"/>
        <v>0.8407639969439421</v>
      </c>
      <c r="AB13" s="33">
        <f>[1]MercLab!L82</f>
        <v>8.6835692541611653</v>
      </c>
      <c r="AC13" s="33">
        <f t="shared" si="2"/>
        <v>7.1590480329727635</v>
      </c>
      <c r="AD13" s="33">
        <f>[1]MercLab!M82</f>
        <v>6.3771494938327642</v>
      </c>
      <c r="AE13" s="9"/>
    </row>
    <row r="14" spans="1:31">
      <c r="A14" s="170" t="s">
        <v>71</v>
      </c>
      <c r="B14" s="95">
        <f>[1]MercLab!C52</f>
        <v>4466918.6441723136</v>
      </c>
      <c r="C14" s="93">
        <f>IF(ISNUMBER(B14/B$7*100),B14/B$7*100,0)</f>
        <v>54.469336634188693</v>
      </c>
      <c r="D14" s="93">
        <f>[1]MercLab!D52</f>
        <v>5.0157293633859048</v>
      </c>
      <c r="E14" s="95">
        <f>[1]MercLab!E52</f>
        <v>3440092.3561230674</v>
      </c>
      <c r="F14" s="93">
        <f>IF(ISNUMBER(E14/E$7*100),E14/E$7*100,0)</f>
        <v>52.952666769072721</v>
      </c>
      <c r="G14" s="93">
        <f>[1]MercLab!F52</f>
        <v>5.5326168388534613</v>
      </c>
      <c r="H14" s="95">
        <f>[1]MercLab!G52</f>
        <v>1766613.2949318059</v>
      </c>
      <c r="I14" s="93">
        <f>IF(ISNUMBER(H14/H$7*100),H14/H$7*100,0)</f>
        <v>52.423024141737905</v>
      </c>
      <c r="J14" s="93">
        <f>[1]MercLab!H52</f>
        <v>5.7081551313083567</v>
      </c>
      <c r="K14" s="95">
        <f>[1]MercLab!I52</f>
        <v>1731848.165250103</v>
      </c>
      <c r="L14" s="93">
        <f>IF(ISNUMBER(K14/K$7*100),K14/K$7*100,0)</f>
        <v>53.681820475583187</v>
      </c>
      <c r="M14" s="93">
        <f>[1]MercLab!J52</f>
        <v>5.6612449986042712</v>
      </c>
      <c r="N14" s="95">
        <f>[1]MercLab!K52</f>
        <v>34765.129681711056</v>
      </c>
      <c r="O14" s="93">
        <f>IF(ISNUMBER(N14/N$7*100),N14/N$7*100,0)</f>
        <v>24.17882136491793</v>
      </c>
      <c r="P14" s="93">
        <f>[1]MercLab!L52</f>
        <v>7.7879537953795408</v>
      </c>
      <c r="Q14" s="94">
        <f t="shared" si="1"/>
        <v>1.9678969801397903</v>
      </c>
      <c r="R14" s="93">
        <f>[1]MercLab!M52</f>
        <v>5.0787013033214086</v>
      </c>
      <c r="S14" s="109" t="s">
        <v>92</v>
      </c>
      <c r="T14" s="71">
        <f>[1]MercLab!G83</f>
        <v>183947.1596597906</v>
      </c>
      <c r="U14" s="33">
        <f t="shared" si="3"/>
        <v>5.4585043706588641</v>
      </c>
      <c r="V14" s="33">
        <f>[1]MercLab!H83</f>
        <v>6.5556887844193117</v>
      </c>
      <c r="W14" s="71">
        <f>[1]MercLab!I83</f>
        <v>169335.34493102619</v>
      </c>
      <c r="X14" s="33">
        <f t="shared" si="4"/>
        <v>5.2488605924905363</v>
      </c>
      <c r="Y14" s="33">
        <f>[1]MercLab!J83</f>
        <v>6.535259246433947</v>
      </c>
      <c r="Z14" s="71">
        <f>[1]MercLab!K83</f>
        <v>14611.814728765068</v>
      </c>
      <c r="AA14" s="33">
        <f t="shared" si="5"/>
        <v>10.162379987610013</v>
      </c>
      <c r="AB14" s="33">
        <f>[1]MercLab!L83</f>
        <v>6.794007381894934</v>
      </c>
      <c r="AC14" s="33">
        <f t="shared" si="2"/>
        <v>7.9434848332475205</v>
      </c>
      <c r="AD14" s="33">
        <f>[1]MercLab!M83</f>
        <v>3.1115538643407543</v>
      </c>
      <c r="AE14" s="9"/>
    </row>
    <row r="15" spans="1:31">
      <c r="A15" s="59"/>
      <c r="B15" s="107"/>
      <c r="C15" s="93"/>
      <c r="D15" s="93"/>
      <c r="E15" s="107"/>
      <c r="F15" s="93"/>
      <c r="G15" s="93"/>
      <c r="H15" s="107"/>
      <c r="I15" s="93"/>
      <c r="J15" s="93"/>
      <c r="K15" s="107"/>
      <c r="L15" s="93"/>
      <c r="M15" s="93"/>
      <c r="N15" s="107"/>
      <c r="O15" s="93"/>
      <c r="P15" s="93"/>
      <c r="Q15" s="93"/>
      <c r="R15" s="93"/>
      <c r="S15" s="109" t="s">
        <v>108</v>
      </c>
      <c r="T15" s="71">
        <f>[1]MercLab!G84</f>
        <v>762650.70625618624</v>
      </c>
      <c r="U15" s="33">
        <f t="shared" si="3"/>
        <v>22.631130706691994</v>
      </c>
      <c r="V15" s="33">
        <f>[1]MercLab!H84</f>
        <v>7.8633720325537402</v>
      </c>
      <c r="W15" s="71">
        <f>[1]MercLab!I84</f>
        <v>732227.46341356798</v>
      </c>
      <c r="X15" s="33">
        <f t="shared" si="4"/>
        <v>22.696737524090221</v>
      </c>
      <c r="Y15" s="33">
        <f>[1]MercLab!J84</f>
        <v>7.7924676857458799</v>
      </c>
      <c r="Z15" s="71">
        <f>[1]MercLab!K84</f>
        <v>30423.242842611147</v>
      </c>
      <c r="AA15" s="33">
        <f t="shared" si="5"/>
        <v>21.159079824171926</v>
      </c>
      <c r="AB15" s="33">
        <f>[1]MercLab!L84</f>
        <v>9.4490286609386001</v>
      </c>
      <c r="AC15" s="33">
        <f t="shared" si="2"/>
        <v>3.9891450428148567</v>
      </c>
      <c r="AD15" s="33">
        <f>[1]MercLab!M84</f>
        <v>6.0318982401505732</v>
      </c>
      <c r="AE15" s="9"/>
    </row>
    <row r="16" spans="1:31">
      <c r="A16" s="173" t="s">
        <v>144</v>
      </c>
      <c r="B16" s="105"/>
      <c r="C16" s="91"/>
      <c r="D16" s="91"/>
      <c r="E16" s="105"/>
      <c r="F16" s="91"/>
      <c r="G16" s="91"/>
      <c r="H16" s="105"/>
      <c r="I16" s="91"/>
      <c r="J16" s="91"/>
      <c r="K16" s="105"/>
      <c r="L16" s="91"/>
      <c r="M16" s="91"/>
      <c r="N16" s="105"/>
      <c r="O16" s="91"/>
      <c r="P16" s="91"/>
      <c r="Q16" s="91"/>
      <c r="R16" s="91"/>
      <c r="S16" s="109" t="s">
        <v>77</v>
      </c>
      <c r="T16" s="71">
        <f>[1]MercLab!G85</f>
        <v>102660.5920581195</v>
      </c>
      <c r="U16" s="33">
        <f t="shared" si="3"/>
        <v>3.0463818603129273</v>
      </c>
      <c r="V16" s="33">
        <f>[1]MercLab!H85</f>
        <v>8.4730032501344557</v>
      </c>
      <c r="W16" s="71">
        <f>[1]MercLab!I85</f>
        <v>98177.028070889879</v>
      </c>
      <c r="X16" s="33">
        <f t="shared" si="4"/>
        <v>3.0431776303938824</v>
      </c>
      <c r="Y16" s="33">
        <f>[1]MercLab!J85</f>
        <v>8.482325477567688</v>
      </c>
      <c r="Z16" s="71">
        <f>[1]MercLab!K85</f>
        <v>4483.5639872297443</v>
      </c>
      <c r="AA16" s="33">
        <f t="shared" si="5"/>
        <v>3.1182766673940283</v>
      </c>
      <c r="AB16" s="33">
        <f>[1]MercLab!L85</f>
        <v>8.2774493916899594</v>
      </c>
      <c r="AC16" s="33">
        <f t="shared" si="2"/>
        <v>4.3673661892495739</v>
      </c>
      <c r="AD16" s="33">
        <f>[1]MercLab!M85</f>
        <v>3.9037073827132089</v>
      </c>
      <c r="AE16" s="9"/>
    </row>
    <row r="17" spans="1:30">
      <c r="A17" s="170" t="s">
        <v>45</v>
      </c>
      <c r="B17" s="95">
        <f>[1]MercLab!C54</f>
        <v>1836432.0587482462</v>
      </c>
      <c r="C17" s="93">
        <f>IF(ISNUMBER(B17/B$7*100),B17/B$7*100,0)</f>
        <v>22.393341804932078</v>
      </c>
      <c r="D17" s="93" t="str">
        <f>[1]MercLab!D54</f>
        <v>.</v>
      </c>
      <c r="E17" s="95">
        <f>[1]MercLab!E54</f>
        <v>755082.92191396316</v>
      </c>
      <c r="F17" s="93">
        <f>IF(ISNUMBER(E17/E$7*100),E17/E$7*100,0)</f>
        <v>11.622843286739204</v>
      </c>
      <c r="G17" s="93" t="str">
        <f>[1]MercLab!F54</f>
        <v>.</v>
      </c>
      <c r="H17" s="95">
        <f>[1]MercLab!G54</f>
        <v>391588.70779017627</v>
      </c>
      <c r="I17" s="93">
        <f>IF(ISNUMBER(H17/H$7*100),H17/H$7*100,0)</f>
        <v>11.620123283918105</v>
      </c>
      <c r="J17" s="93" t="str">
        <f>[1]MercLab!H54</f>
        <v>.</v>
      </c>
      <c r="K17" s="95">
        <f>[1]MercLab!I54</f>
        <v>386333.45503219689</v>
      </c>
      <c r="L17" s="93">
        <f>IF(ISNUMBER(K17/K$7*100),K17/K$7*100,0)</f>
        <v>11.97511629072585</v>
      </c>
      <c r="M17" s="93" t="str">
        <f>[1]MercLab!J54</f>
        <v>.</v>
      </c>
      <c r="N17" s="95">
        <f>[1]MercLab!K54</f>
        <v>5255.2527579796852</v>
      </c>
      <c r="O17" s="93">
        <f>IF(ISNUMBER(N17/N$7*100),N17/N$7*100,0)</f>
        <v>3.6549789638647252</v>
      </c>
      <c r="P17" s="93" t="str">
        <f>[1]MercLab!L54</f>
        <v>.</v>
      </c>
      <c r="Q17" s="94">
        <f t="shared" ref="Q17:Q21" si="6">IF(ISNUMBER(N17/H17*100),N17/H17*100,0)</f>
        <v>1.3420337853040416</v>
      </c>
      <c r="R17" s="93">
        <f>[1]MercLab!M54</f>
        <v>1.8619414738187634</v>
      </c>
      <c r="S17" s="109" t="s">
        <v>76</v>
      </c>
      <c r="T17" s="71">
        <f>[1]MercLab!G86</f>
        <v>108423.63702196261</v>
      </c>
      <c r="U17" s="33">
        <f t="shared" si="3"/>
        <v>3.2173962221634822</v>
      </c>
      <c r="V17" s="33">
        <f>[1]MercLab!H86</f>
        <v>11.091337685877036</v>
      </c>
      <c r="W17" s="71">
        <f>[1]MercLab!I86</f>
        <v>100687.36783757522</v>
      </c>
      <c r="X17" s="33">
        <f t="shared" si="4"/>
        <v>3.1209902304773656</v>
      </c>
      <c r="Y17" s="33">
        <f>[1]MercLab!J86</f>
        <v>11.152646258046149</v>
      </c>
      <c r="Z17" s="71">
        <f>[1]MercLab!K86</f>
        <v>7736.26918438751</v>
      </c>
      <c r="AA17" s="33">
        <f t="shared" si="5"/>
        <v>5.3805025999551681</v>
      </c>
      <c r="AB17" s="33">
        <f>[1]MercLab!L86</f>
        <v>10.285549168970949</v>
      </c>
      <c r="AC17" s="33">
        <f t="shared" si="2"/>
        <v>7.1352238283801785</v>
      </c>
      <c r="AD17" s="33">
        <f>[1]MercLab!M86</f>
        <v>7.1790866446846859</v>
      </c>
    </row>
    <row r="18" spans="1:30">
      <c r="A18" s="170" t="s">
        <v>46</v>
      </c>
      <c r="B18" s="95">
        <f>[1]MercLab!C55</f>
        <v>4048288.8426479851</v>
      </c>
      <c r="C18" s="93">
        <f>IF(ISNUMBER(B18/B$7*100),B18/B$7*100,0)</f>
        <v>49.364590073809502</v>
      </c>
      <c r="D18" s="93">
        <f>[1]MercLab!D55</f>
        <v>3.9668605323275723</v>
      </c>
      <c r="E18" s="95">
        <f>[1]MercLab!E55</f>
        <v>3425385.1884576371</v>
      </c>
      <c r="F18" s="93">
        <f>IF(ISNUMBER(E18/E$7*100),E18/E$7*100,0)</f>
        <v>52.726282222414177</v>
      </c>
      <c r="G18" s="93">
        <f>[1]MercLab!F55</f>
        <v>4.4792201722545588</v>
      </c>
      <c r="H18" s="95">
        <f>[1]MercLab!G55</f>
        <v>1755662.9233998924</v>
      </c>
      <c r="I18" s="93">
        <f>IF(ISNUMBER(H18/H$7*100),H18/H$7*100,0)</f>
        <v>52.098079462092741</v>
      </c>
      <c r="J18" s="93">
        <f>[1]MercLab!H55</f>
        <v>4.6320173741079982</v>
      </c>
      <c r="K18" s="95">
        <f>[1]MercLab!I55</f>
        <v>1711485.8122490814</v>
      </c>
      <c r="L18" s="93">
        <f>IF(ISNUMBER(K18/K$7*100),K18/K$7*100,0)</f>
        <v>53.050651877668933</v>
      </c>
      <c r="M18" s="93">
        <f>[1]MercLab!J55</f>
        <v>4.6240969323528462</v>
      </c>
      <c r="N18" s="95">
        <f>[1]MercLab!K55</f>
        <v>44177.111150818331</v>
      </c>
      <c r="O18" s="93">
        <f>IF(ISNUMBER(N18/N$7*100),N18/N$7*100,0)</f>
        <v>30.724766129541692</v>
      </c>
      <c r="P18" s="93">
        <f>[1]MercLab!L55</f>
        <v>4.9388668565116163</v>
      </c>
      <c r="Q18" s="94">
        <f t="shared" si="6"/>
        <v>2.5162638318560644</v>
      </c>
      <c r="R18" s="93">
        <f>[1]MercLab!M55</f>
        <v>4.6834566870140133</v>
      </c>
      <c r="S18" s="109" t="s">
        <v>78</v>
      </c>
      <c r="T18" s="71">
        <f>[1]MercLab!G87</f>
        <v>512176.38776778843</v>
      </c>
      <c r="U18" s="33">
        <f t="shared" si="3"/>
        <v>15.198479043380761</v>
      </c>
      <c r="V18" s="33">
        <f>[1]MercLab!H87</f>
        <v>10.025832017180372</v>
      </c>
      <c r="W18" s="71">
        <f>[1]MercLab!I87</f>
        <v>487968.18237123912</v>
      </c>
      <c r="X18" s="33">
        <f t="shared" si="4"/>
        <v>15.125471672088858</v>
      </c>
      <c r="Y18" s="33">
        <f>[1]MercLab!J87</f>
        <v>10.02272000150451</v>
      </c>
      <c r="Z18" s="71">
        <f>[1]MercLab!K87</f>
        <v>24208.20539654942</v>
      </c>
      <c r="AA18" s="33">
        <f t="shared" si="5"/>
        <v>16.836579618925853</v>
      </c>
      <c r="AB18" s="33">
        <f>[1]MercLab!L87</f>
        <v>10.089522185002322</v>
      </c>
      <c r="AC18" s="33">
        <f t="shared" si="2"/>
        <v>4.7265367898070663</v>
      </c>
      <c r="AD18" s="33">
        <f>[1]MercLab!M87</f>
        <v>7.2365302357871251</v>
      </c>
    </row>
    <row r="19" spans="1:30">
      <c r="A19" s="170" t="s">
        <v>47</v>
      </c>
      <c r="B19" s="95">
        <f>[1]MercLab!C56</f>
        <v>1850263.0510925085</v>
      </c>
      <c r="C19" s="93">
        <f>IF(ISNUMBER(B19/B$7*100),B19/B$7*100,0)</f>
        <v>22.561996091700294</v>
      </c>
      <c r="D19" s="93">
        <f>[1]MercLab!D56</f>
        <v>9.5243136623769349</v>
      </c>
      <c r="E19" s="95">
        <f>[1]MercLab!E56</f>
        <v>1850263.0510925085</v>
      </c>
      <c r="F19" s="93">
        <f>IF(ISNUMBER(E19/E$7*100),E19/E$7*100,0)</f>
        <v>28.480736165481108</v>
      </c>
      <c r="G19" s="93">
        <f>[1]MercLab!F56</f>
        <v>9.5243136623769349</v>
      </c>
      <c r="H19" s="95">
        <f>[1]MercLab!G56</f>
        <v>909714.45300022734</v>
      </c>
      <c r="I19" s="93">
        <f>IF(ISNUMBER(H19/H$7*100),H19/H$7*100,0)</f>
        <v>26.995145382713602</v>
      </c>
      <c r="J19" s="93">
        <f>[1]MercLab!H56</f>
        <v>10.199790293112899</v>
      </c>
      <c r="K19" s="95">
        <f>[1]MercLab!I56</f>
        <v>836276.62825784308</v>
      </c>
      <c r="L19" s="93">
        <f>IF(ISNUMBER(K19/K$7*100),K19/K$7*100,0)</f>
        <v>25.921932838483215</v>
      </c>
      <c r="M19" s="93">
        <f>[1]MercLab!J56</f>
        <v>10.153743735453331</v>
      </c>
      <c r="N19" s="95">
        <f>[1]MercLab!K56</f>
        <v>73437.824742369383</v>
      </c>
      <c r="O19" s="93">
        <f>IF(ISNUMBER(N19/N$7*100),N19/N$7*100,0)</f>
        <v>51.075317771876826</v>
      </c>
      <c r="P19" s="93">
        <f>[1]MercLab!L56</f>
        <v>10.724147599684894</v>
      </c>
      <c r="Q19" s="94">
        <f t="shared" si="6"/>
        <v>8.0726237227706257</v>
      </c>
      <c r="R19" s="93">
        <f>[1]MercLab!M56</f>
        <v>6.8459695295463288</v>
      </c>
      <c r="S19" s="109" t="s">
        <v>79</v>
      </c>
      <c r="T19" s="71">
        <f>[1]MercLab!G88</f>
        <v>3246.1925220291014</v>
      </c>
      <c r="U19" s="33">
        <f t="shared" si="3"/>
        <v>9.6328511417451801E-2</v>
      </c>
      <c r="V19" s="33">
        <f>[1]MercLab!H88</f>
        <v>9.3989816501588148</v>
      </c>
      <c r="W19" s="71">
        <f>[1]MercLab!I88</f>
        <v>2623.6235995860638</v>
      </c>
      <c r="X19" s="33">
        <f t="shared" si="4"/>
        <v>8.1324040926037566E-2</v>
      </c>
      <c r="Y19" s="33">
        <f>[1]MercLab!J88</f>
        <v>8.8685090827809177</v>
      </c>
      <c r="Z19" s="71">
        <f>[1]MercLab!K88</f>
        <v>622.56892244303799</v>
      </c>
      <c r="AA19" s="33">
        <f t="shared" si="5"/>
        <v>0.43299084171167662</v>
      </c>
      <c r="AB19" s="33">
        <f>[1]MercLab!L88</f>
        <v>11.634493730081171</v>
      </c>
      <c r="AC19" s="33">
        <f t="shared" si="2"/>
        <v>19.17843498862748</v>
      </c>
      <c r="AD19" s="33">
        <f>[1]MercLab!M88</f>
        <v>2.3655062699188281</v>
      </c>
    </row>
    <row r="20" spans="1:30">
      <c r="A20" s="170" t="s">
        <v>48</v>
      </c>
      <c r="B20" s="95">
        <f>[1]MercLab!C57</f>
        <v>446560.60034570302</v>
      </c>
      <c r="C20" s="93">
        <f>IF(ISNUMBER(B20/B$7*100),B20/B$7*100,0)</f>
        <v>5.4453330372446311</v>
      </c>
      <c r="D20" s="93">
        <f>[1]MercLab!D57</f>
        <v>14.828974889813061</v>
      </c>
      <c r="E20" s="95">
        <f>[1]MercLab!E57</f>
        <v>446560.60034570302</v>
      </c>
      <c r="F20" s="93">
        <f>IF(ISNUMBER(E20/E$7*100),E20/E$7*100,0)</f>
        <v>6.873819715977743</v>
      </c>
      <c r="G20" s="93">
        <f>[1]MercLab!F57</f>
        <v>14.828974889813061</v>
      </c>
      <c r="H20" s="95">
        <f>[1]MercLab!G57</f>
        <v>299338.30842071399</v>
      </c>
      <c r="I20" s="93">
        <f>IF(ISNUMBER(H20/H$7*100),H20/H$7*100,0)</f>
        <v>8.882656670763831</v>
      </c>
      <c r="J20" s="93">
        <f>[1]MercLab!H57</f>
        <v>15.316942132743053</v>
      </c>
      <c r="K20" s="95">
        <f>[1]MercLab!I57</f>
        <v>278652.65718191647</v>
      </c>
      <c r="L20" s="93">
        <f>IF(ISNUMBER(K20/K$7*100),K20/K$7*100,0)</f>
        <v>8.6373518291216005</v>
      </c>
      <c r="M20" s="93">
        <f>[1]MercLab!J57</f>
        <v>15.337892997533711</v>
      </c>
      <c r="N20" s="95">
        <f>[1]MercLab!K57</f>
        <v>20685.651238798866</v>
      </c>
      <c r="O20" s="93">
        <f>IF(ISNUMBER(N20/N$7*100),N20/N$7*100,0)</f>
        <v>14.386676267254892</v>
      </c>
      <c r="P20" s="93">
        <f>[1]MercLab!L57</f>
        <v>15.034716831891627</v>
      </c>
      <c r="Q20" s="94">
        <f t="shared" si="6"/>
        <v>6.9104590548182019</v>
      </c>
      <c r="R20" s="93">
        <f>[1]MercLab!M57</f>
        <v>9.0841939099311553</v>
      </c>
      <c r="S20" s="109" t="s">
        <v>122</v>
      </c>
      <c r="T20" s="71">
        <f>[1]MercLab!G89</f>
        <v>34533.680201979325</v>
      </c>
      <c r="U20" s="33">
        <f t="shared" si="3"/>
        <v>1.0247630062137063</v>
      </c>
      <c r="V20" s="33">
        <f>[1]MercLab!H89</f>
        <v>11.263480619804735</v>
      </c>
      <c r="W20" s="71">
        <f>[1]MercLab!I89</f>
        <v>0</v>
      </c>
      <c r="X20" s="33">
        <f t="shared" si="4"/>
        <v>0</v>
      </c>
      <c r="Y20" s="33" t="str">
        <f>[1]MercLab!J89</f>
        <v>.</v>
      </c>
      <c r="Z20" s="71">
        <f>[1]MercLab!K89</f>
        <v>34533.680201979325</v>
      </c>
      <c r="AA20" s="33">
        <f t="shared" si="5"/>
        <v>24.017850424303816</v>
      </c>
      <c r="AB20" s="33">
        <f>[1]MercLab!L89</f>
        <v>11.263480619804735</v>
      </c>
      <c r="AC20" s="33">
        <f t="shared" si="2"/>
        <v>100</v>
      </c>
      <c r="AD20" s="33">
        <f>[1]MercLab!M89</f>
        <v>8.4315144790932237</v>
      </c>
    </row>
    <row r="21" spans="1:30">
      <c r="A21" s="170" t="s">
        <v>64</v>
      </c>
      <c r="B21" s="95">
        <f>[1]MercLab!C58</f>
        <v>19250.463576691978</v>
      </c>
      <c r="C21" s="93">
        <f>IF(ISNUMBER(B21/B$7*100),B21/B$7*100,0)</f>
        <v>0.23473899223371988</v>
      </c>
      <c r="D21" s="93" t="str">
        <f>[1]MercLab!D58</f>
        <v>.</v>
      </c>
      <c r="E21" s="95">
        <f>[1]MercLab!E58</f>
        <v>19250.463576691978</v>
      </c>
      <c r="F21" s="93">
        <f>IF(ISNUMBER(E21/E$7*100),E21/E$7*100,0)</f>
        <v>0.29631860932813714</v>
      </c>
      <c r="G21" s="93" t="str">
        <f>[1]MercLab!F58</f>
        <v>.</v>
      </c>
      <c r="H21" s="95">
        <f>[1]MercLab!G58</f>
        <v>13614.30981949707</v>
      </c>
      <c r="I21" s="93">
        <f>IF(ISNUMBER(H21/H$7*100),H21/H$7*100,0)</f>
        <v>0.40399520052754062</v>
      </c>
      <c r="J21" s="93" t="str">
        <f>[1]MercLab!H58</f>
        <v>.</v>
      </c>
      <c r="K21" s="95">
        <f>[1]MercLab!I58</f>
        <v>13386.756974887532</v>
      </c>
      <c r="L21" s="93">
        <f>IF(ISNUMBER(K21/K$7*100),K21/K$7*100,0)</f>
        <v>0.41494716401561338</v>
      </c>
      <c r="M21" s="93" t="str">
        <f>[1]MercLab!J58</f>
        <v>.</v>
      </c>
      <c r="N21" s="95">
        <f>[1]MercLab!K58</f>
        <v>227.55284460953899</v>
      </c>
      <c r="O21" s="93">
        <f>IF(ISNUMBER(N21/N$7*100),N21/N$7*100,0)</f>
        <v>0.15826086746304863</v>
      </c>
      <c r="P21" s="93" t="str">
        <f>[1]MercLab!L58</f>
        <v>.</v>
      </c>
      <c r="Q21" s="94">
        <f t="shared" si="6"/>
        <v>1.6714240209493418</v>
      </c>
      <c r="R21" s="93">
        <f>[1]MercLab!M58</f>
        <v>0.69284064665127021</v>
      </c>
      <c r="S21" s="109"/>
      <c r="T21" s="8"/>
      <c r="U21" s="103"/>
      <c r="V21" s="103"/>
      <c r="W21" s="8"/>
      <c r="X21" s="103"/>
      <c r="Y21" s="103"/>
      <c r="Z21" s="8"/>
      <c r="AA21" s="103"/>
      <c r="AB21" s="103"/>
      <c r="AC21" s="103"/>
      <c r="AD21" s="103"/>
    </row>
    <row r="22" spans="1:30">
      <c r="A22" s="170"/>
      <c r="B22" s="107"/>
      <c r="C22" s="93"/>
      <c r="D22" s="93"/>
      <c r="E22" s="107"/>
      <c r="F22" s="93"/>
      <c r="G22" s="93"/>
      <c r="H22" s="107"/>
      <c r="I22" s="93"/>
      <c r="J22" s="93"/>
      <c r="K22" s="107"/>
      <c r="L22" s="93"/>
      <c r="M22" s="93"/>
      <c r="N22" s="107"/>
      <c r="O22" s="93"/>
      <c r="P22" s="93"/>
      <c r="Q22" s="93"/>
      <c r="R22" s="93"/>
      <c r="S22" s="54" t="s">
        <v>19</v>
      </c>
      <c r="T22" s="105"/>
      <c r="U22" s="69"/>
      <c r="V22" s="69"/>
      <c r="W22" s="105"/>
      <c r="X22" s="69"/>
      <c r="Y22" s="69"/>
      <c r="Z22" s="105"/>
      <c r="AA22" s="69"/>
      <c r="AB22" s="69"/>
      <c r="AC22" s="69"/>
      <c r="AD22" s="69"/>
    </row>
    <row r="23" spans="1:30">
      <c r="A23" s="173" t="s">
        <v>20</v>
      </c>
      <c r="B23" s="105"/>
      <c r="C23" s="91"/>
      <c r="D23" s="91"/>
      <c r="E23" s="105"/>
      <c r="F23" s="91"/>
      <c r="G23" s="91"/>
      <c r="H23" s="105"/>
      <c r="I23" s="91"/>
      <c r="J23" s="91"/>
      <c r="K23" s="105"/>
      <c r="L23" s="91"/>
      <c r="M23" s="91"/>
      <c r="N23" s="105"/>
      <c r="O23" s="91"/>
      <c r="P23" s="91"/>
      <c r="Q23" s="91"/>
      <c r="R23" s="91"/>
      <c r="S23" s="109" t="s">
        <v>93</v>
      </c>
      <c r="T23" s="26">
        <f>[1]MercLab!G91</f>
        <v>278775.85739012924</v>
      </c>
      <c r="U23" s="33">
        <f t="shared" ref="U23:U34" si="7">IF(ISNUMBER(T23/T$7*100),T23/T$7*100,0)</f>
        <v>8.2724801992733568</v>
      </c>
      <c r="V23" s="33">
        <f>[1]MercLab!H91</f>
        <v>13.113203409535931</v>
      </c>
      <c r="W23" s="26">
        <f>[1]MercLab!I91</f>
        <v>263868.3802455113</v>
      </c>
      <c r="X23" s="33">
        <f t="shared" ref="X23:X34" si="8">IF(ISNUMBER(W23/W$7*100),W23/W$7*100,0)</f>
        <v>8.1790859624676422</v>
      </c>
      <c r="Y23" s="33">
        <f>[1]MercLab!J91</f>
        <v>13.129652668743793</v>
      </c>
      <c r="Z23" s="26">
        <f>[1]MercLab!K91</f>
        <v>14907.477144617771</v>
      </c>
      <c r="AA23" s="33">
        <f t="shared" ref="AA23:AA34" si="9">IF(ISNUMBER(Z23/Z$7*100),Z23/Z$7*100,0)</f>
        <v>10.368010422550785</v>
      </c>
      <c r="AB23" s="33">
        <f>[1]MercLab!L91</f>
        <v>12.82432344186277</v>
      </c>
      <c r="AC23" s="33">
        <f t="shared" si="2"/>
        <v>5.3474778211356</v>
      </c>
      <c r="AD23" s="33">
        <f>[1]MercLab!M91</f>
        <v>7.8066282765331039</v>
      </c>
    </row>
    <row r="24" spans="1:30" ht="12" customHeight="1">
      <c r="A24" s="170" t="s">
        <v>49</v>
      </c>
      <c r="B24" s="95">
        <f>[1]MercLab!C60</f>
        <v>439837.18702688173</v>
      </c>
      <c r="C24" s="93">
        <f t="shared" ref="C24:C32" si="10">IF(ISNUMBER(B24/B$7*100),B24/B$7*100,0)</f>
        <v>5.3633481405930103</v>
      </c>
      <c r="D24" s="93">
        <f>[1]MercLab!D60</f>
        <v>3.546815939688996</v>
      </c>
      <c r="E24" s="95">
        <f>[1]MercLab!E60</f>
        <v>439837.18702688173</v>
      </c>
      <c r="F24" s="93">
        <f t="shared" ref="F24:F32" si="11">IF(ISNUMBER(E24/E$7*100),E24/E$7*100,0)</f>
        <v>6.7703275337435658</v>
      </c>
      <c r="G24" s="93">
        <f>[1]MercLab!F60</f>
        <v>3.546815939688996</v>
      </c>
      <c r="H24" s="95">
        <f>[1]MercLab!G60</f>
        <v>20743.0073122584</v>
      </c>
      <c r="I24" s="93">
        <f t="shared" ref="I24:I32" si="12">IF(ISNUMBER(H24/H$7*100),H24/H$7*100,0)</f>
        <v>0.61553435390892586</v>
      </c>
      <c r="J24" s="93">
        <f>[1]MercLab!H60</f>
        <v>3.5381447243365285</v>
      </c>
      <c r="K24" s="95">
        <f>[1]MercLab!I60</f>
        <v>20575.544079034436</v>
      </c>
      <c r="L24" s="93">
        <f t="shared" ref="L24:L32" si="13">IF(ISNUMBER(K24/K$7*100),K24/K$7*100,0)</f>
        <v>0.63777684764799536</v>
      </c>
      <c r="M24" s="93">
        <f>[1]MercLab!J60</f>
        <v>3.5164159437539171</v>
      </c>
      <c r="N24" s="95">
        <f>[1]MercLab!K60</f>
        <v>167.46323322396</v>
      </c>
      <c r="O24" s="93">
        <f t="shared" ref="O24:O32" si="14">IF(ISNUMBER(N24/N$7*100),N24/N$7*100,0)</f>
        <v>0.11646910678557933</v>
      </c>
      <c r="P24" s="93">
        <f>[1]MercLab!L60</f>
        <v>6</v>
      </c>
      <c r="Q24" s="94">
        <f t="shared" ref="Q24:Q32" si="15">IF(ISNUMBER(N24/H24*100),N24/H24*100,0)</f>
        <v>0.80732379207616167</v>
      </c>
      <c r="R24" s="93">
        <f>[1]MercLab!M60</f>
        <v>1</v>
      </c>
      <c r="S24" s="109" t="s">
        <v>80</v>
      </c>
      <c r="T24" s="26">
        <f>[1]MercLab!G92</f>
        <v>123354.6442818131</v>
      </c>
      <c r="U24" s="33">
        <f t="shared" si="7"/>
        <v>3.6604635059256707</v>
      </c>
      <c r="V24" s="33">
        <f>[1]MercLab!H92</f>
        <v>12.001937360708546</v>
      </c>
      <c r="W24" s="26">
        <f>[1]MercLab!I92</f>
        <v>117142.67297793941</v>
      </c>
      <c r="X24" s="33">
        <f t="shared" si="8"/>
        <v>3.6310526909982066</v>
      </c>
      <c r="Y24" s="33">
        <f>[1]MercLab!J92</f>
        <v>11.967280583851247</v>
      </c>
      <c r="Z24" s="26">
        <f>[1]MercLab!K92</f>
        <v>6211.9713038738109</v>
      </c>
      <c r="AA24" s="33">
        <f t="shared" si="9"/>
        <v>4.3203677321352307</v>
      </c>
      <c r="AB24" s="33">
        <f>[1]MercLab!L92</f>
        <v>12.657113900479876</v>
      </c>
      <c r="AC24" s="33">
        <f t="shared" si="2"/>
        <v>5.0358633353780249</v>
      </c>
      <c r="AD24" s="33">
        <f>[1]MercLab!M92</f>
        <v>8.5632858201490301</v>
      </c>
    </row>
    <row r="25" spans="1:30">
      <c r="A25" s="170" t="s">
        <v>50</v>
      </c>
      <c r="B25" s="95">
        <f>[1]MercLab!C61</f>
        <v>648253.59172367665</v>
      </c>
      <c r="C25" s="93">
        <f t="shared" si="10"/>
        <v>7.904765213932281</v>
      </c>
      <c r="D25" s="93">
        <f>[1]MercLab!D61</f>
        <v>5.4597037109438755</v>
      </c>
      <c r="E25" s="95">
        <f>[1]MercLab!E61</f>
        <v>648253.59172367665</v>
      </c>
      <c r="F25" s="93">
        <f t="shared" si="11"/>
        <v>9.9784403646314033</v>
      </c>
      <c r="G25" s="93">
        <f>[1]MercLab!F61</f>
        <v>5.4597037109438755</v>
      </c>
      <c r="H25" s="95">
        <f>[1]MercLab!G61</f>
        <v>110128.29207418495</v>
      </c>
      <c r="I25" s="93">
        <f t="shared" si="12"/>
        <v>3.2679806784292413</v>
      </c>
      <c r="J25" s="93">
        <f>[1]MercLab!H61</f>
        <v>5.3067333977725752</v>
      </c>
      <c r="K25" s="95">
        <f>[1]MercLab!I61</f>
        <v>109565.63064773536</v>
      </c>
      <c r="L25" s="93">
        <f t="shared" si="13"/>
        <v>3.3961883222461298</v>
      </c>
      <c r="M25" s="93">
        <f>[1]MercLab!J61</f>
        <v>5.2922152152805459</v>
      </c>
      <c r="N25" s="95">
        <f>[1]MercLab!K61</f>
        <v>562.661426449592</v>
      </c>
      <c r="O25" s="93">
        <f t="shared" si="14"/>
        <v>0.3913257405799791</v>
      </c>
      <c r="P25" s="93">
        <f>[1]MercLab!L61</f>
        <v>8</v>
      </c>
      <c r="Q25" s="94">
        <f t="shared" si="15"/>
        <v>0.51091451238576402</v>
      </c>
      <c r="R25" s="93">
        <f>[1]MercLab!M61</f>
        <v>2.595886789682087</v>
      </c>
      <c r="S25" s="109" t="s">
        <v>119</v>
      </c>
      <c r="T25" s="26">
        <f>[1]MercLab!G93</f>
        <v>102002.4652686616</v>
      </c>
      <c r="U25" s="33">
        <f t="shared" si="7"/>
        <v>3.0268524043357448</v>
      </c>
      <c r="V25" s="33">
        <f>[1]MercLab!H93</f>
        <v>11.625633594252628</v>
      </c>
      <c r="W25" s="26">
        <f>[1]MercLab!I93</f>
        <v>94389.183932911837</v>
      </c>
      <c r="X25" s="33">
        <f t="shared" si="8"/>
        <v>2.9257664317192793</v>
      </c>
      <c r="Y25" s="33">
        <f>[1]MercLab!J93</f>
        <v>11.606350272571921</v>
      </c>
      <c r="Z25" s="26">
        <f>[1]MercLab!K93</f>
        <v>7613.2813357499008</v>
      </c>
      <c r="AA25" s="33">
        <f t="shared" si="9"/>
        <v>5.29496570567375</v>
      </c>
      <c r="AB25" s="33">
        <f>[1]MercLab!L93</f>
        <v>11.860987410830852</v>
      </c>
      <c r="AC25" s="33">
        <f t="shared" si="2"/>
        <v>7.463820914227397</v>
      </c>
      <c r="AD25" s="33">
        <f>[1]MercLab!M93</f>
        <v>6.5036480418250759</v>
      </c>
    </row>
    <row r="26" spans="1:30">
      <c r="A26" s="170" t="s">
        <v>51</v>
      </c>
      <c r="B26" s="95">
        <f>[1]MercLab!C62</f>
        <v>861007.55690481316</v>
      </c>
      <c r="C26" s="93">
        <f t="shared" si="10"/>
        <v>10.499074238303836</v>
      </c>
      <c r="D26" s="93">
        <f>[1]MercLab!D62</f>
        <v>7.5320913595918482</v>
      </c>
      <c r="E26" s="95">
        <f>[1]MercLab!E62</f>
        <v>861007.55690481316</v>
      </c>
      <c r="F26" s="93">
        <f t="shared" si="11"/>
        <v>13.253320413122923</v>
      </c>
      <c r="G26" s="93">
        <f>[1]MercLab!F62</f>
        <v>7.5320913595918482</v>
      </c>
      <c r="H26" s="95">
        <f>[1]MercLab!G62</f>
        <v>332325.42914742971</v>
      </c>
      <c r="I26" s="93">
        <f t="shared" si="12"/>
        <v>9.8615265972973525</v>
      </c>
      <c r="J26" s="93">
        <f>[1]MercLab!H62</f>
        <v>6.7708731053394402</v>
      </c>
      <c r="K26" s="95">
        <f>[1]MercLab!I62</f>
        <v>317397.649438894</v>
      </c>
      <c r="L26" s="93">
        <f t="shared" si="13"/>
        <v>9.8383241547564886</v>
      </c>
      <c r="M26" s="93">
        <f>[1]MercLab!J62</f>
        <v>6.6654762187189318</v>
      </c>
      <c r="N26" s="95">
        <f>[1]MercLab!K62</f>
        <v>14927.779708536651</v>
      </c>
      <c r="O26" s="93">
        <f t="shared" si="14"/>
        <v>10.382130665182949</v>
      </c>
      <c r="P26" s="93">
        <f>[1]MercLab!L62</f>
        <v>8.9782303517408657</v>
      </c>
      <c r="Q26" s="94">
        <f t="shared" si="15"/>
        <v>4.4919161759102799</v>
      </c>
      <c r="R26" s="93">
        <f>[1]MercLab!M62</f>
        <v>3.8375232610637959</v>
      </c>
      <c r="S26" s="109" t="s">
        <v>82</v>
      </c>
      <c r="T26" s="26">
        <f>[1]MercLab!G94</f>
        <v>501981.92940350773</v>
      </c>
      <c r="U26" s="33">
        <f t="shared" si="7"/>
        <v>14.895965562657034</v>
      </c>
      <c r="V26" s="33">
        <f>[1]MercLab!H94</f>
        <v>7.5421450933016354</v>
      </c>
      <c r="W26" s="26">
        <f>[1]MercLab!I94</f>
        <v>483337.41138589632</v>
      </c>
      <c r="X26" s="33">
        <f t="shared" si="8"/>
        <v>14.981932404798176</v>
      </c>
      <c r="Y26" s="33">
        <f>[1]MercLab!J94</f>
        <v>7.4522166312907574</v>
      </c>
      <c r="Z26" s="26">
        <f>[1]MercLab!K94</f>
        <v>18644.518017614108</v>
      </c>
      <c r="AA26" s="33">
        <f t="shared" si="9"/>
        <v>12.967087271359715</v>
      </c>
      <c r="AB26" s="33">
        <f>[1]MercLab!L94</f>
        <v>9.6631132728701079</v>
      </c>
      <c r="AC26" s="33">
        <f t="shared" si="2"/>
        <v>3.7141811140032295</v>
      </c>
      <c r="AD26" s="33">
        <f>[1]MercLab!M94</f>
        <v>6.8146922886853529</v>
      </c>
    </row>
    <row r="27" spans="1:30">
      <c r="A27" s="170" t="s">
        <v>52</v>
      </c>
      <c r="B27" s="95">
        <f>[1]MercLab!C63</f>
        <v>1008981.2448468973</v>
      </c>
      <c r="C27" s="93">
        <f t="shared" si="10"/>
        <v>12.303456467658997</v>
      </c>
      <c r="D27" s="93">
        <f>[1]MercLab!D63</f>
        <v>8.670256324947287</v>
      </c>
      <c r="E27" s="95">
        <f>[1]MercLab!E63</f>
        <v>1008981.2448468973</v>
      </c>
      <c r="F27" s="93">
        <f t="shared" si="11"/>
        <v>15.531050362506765</v>
      </c>
      <c r="G27" s="93">
        <f>[1]MercLab!F63</f>
        <v>8.670256324947287</v>
      </c>
      <c r="H27" s="95">
        <f>[1]MercLab!G63</f>
        <v>600094.03493618034</v>
      </c>
      <c r="I27" s="93">
        <f t="shared" si="12"/>
        <v>17.807374240318193</v>
      </c>
      <c r="J27" s="93">
        <f>[1]MercLab!H63</f>
        <v>8.4061924744963896</v>
      </c>
      <c r="K27" s="95">
        <f>[1]MercLab!I63</f>
        <v>540797.81661677756</v>
      </c>
      <c r="L27" s="93">
        <f t="shared" si="13"/>
        <v>16.763023391843781</v>
      </c>
      <c r="M27" s="93">
        <f>[1]MercLab!J63</f>
        <v>8.2309840770516196</v>
      </c>
      <c r="N27" s="95">
        <f>[1]MercLab!K63</f>
        <v>59296.218319394793</v>
      </c>
      <c r="O27" s="93">
        <f t="shared" si="14"/>
        <v>41.239963247255083</v>
      </c>
      <c r="P27" s="93">
        <f>[1]MercLab!L63</f>
        <v>9.9520906692342415</v>
      </c>
      <c r="Q27" s="94">
        <f t="shared" si="15"/>
        <v>9.8811544303553873</v>
      </c>
      <c r="R27" s="93">
        <f>[1]MercLab!M63</f>
        <v>6.7280206462583685</v>
      </c>
      <c r="S27" s="109" t="s">
        <v>83</v>
      </c>
      <c r="T27" s="26">
        <f>[1]MercLab!G95</f>
        <v>1154685.5740759175</v>
      </c>
      <c r="U27" s="33">
        <f t="shared" si="7"/>
        <v>34.264493480014792</v>
      </c>
      <c r="V27" s="33">
        <f>[1]MercLab!H95</f>
        <v>5.1309129869346988</v>
      </c>
      <c r="W27" s="26">
        <f>[1]MercLab!I95</f>
        <v>1147777.0286412109</v>
      </c>
      <c r="X27" s="33">
        <f t="shared" si="8"/>
        <v>35.577460907849137</v>
      </c>
      <c r="Y27" s="33">
        <f>[1]MercLab!J95</f>
        <v>5.1195750236008974</v>
      </c>
      <c r="Z27" s="26">
        <f>[1]MercLab!K95</f>
        <v>6908.545434708426</v>
      </c>
      <c r="AA27" s="33">
        <f t="shared" si="9"/>
        <v>4.8048285016209658</v>
      </c>
      <c r="AB27" s="33">
        <f>[1]MercLab!L95</f>
        <v>6.8013665748864085</v>
      </c>
      <c r="AC27" s="33">
        <f t="shared" si="2"/>
        <v>0.59830533868384561</v>
      </c>
      <c r="AD27" s="33">
        <f>[1]MercLab!M95</f>
        <v>3.0708175759582859</v>
      </c>
    </row>
    <row r="28" spans="1:30">
      <c r="A28" s="170" t="s">
        <v>53</v>
      </c>
      <c r="B28" s="95">
        <f>[1]MercLab!C64</f>
        <v>569782.6267904829</v>
      </c>
      <c r="C28" s="93">
        <f t="shared" si="10"/>
        <v>6.9478949985922096</v>
      </c>
      <c r="D28" s="93">
        <f>[1]MercLab!D64</f>
        <v>8.1439105408051589</v>
      </c>
      <c r="E28" s="95">
        <f>[1]MercLab!E64</f>
        <v>569782.6267904829</v>
      </c>
      <c r="F28" s="93">
        <f t="shared" si="11"/>
        <v>8.770552195652737</v>
      </c>
      <c r="G28" s="93">
        <f>[1]MercLab!F64</f>
        <v>8.1439105408051589</v>
      </c>
      <c r="H28" s="95">
        <f>[1]MercLab!G64</f>
        <v>396397.02813623619</v>
      </c>
      <c r="I28" s="93">
        <f t="shared" si="12"/>
        <v>11.762806854966652</v>
      </c>
      <c r="J28" s="93">
        <f>[1]MercLab!H64</f>
        <v>8.3949975806823041</v>
      </c>
      <c r="K28" s="95">
        <f>[1]MercLab!I64</f>
        <v>370748.84824069863</v>
      </c>
      <c r="L28" s="93">
        <f t="shared" si="13"/>
        <v>11.492042727609569</v>
      </c>
      <c r="M28" s="93">
        <f>[1]MercLab!J64</f>
        <v>8.2628007374971624</v>
      </c>
      <c r="N28" s="95">
        <f>[1]MercLab!K64</f>
        <v>25648.179895537651</v>
      </c>
      <c r="O28" s="93">
        <f t="shared" si="14"/>
        <v>17.838068366410372</v>
      </c>
      <c r="P28" s="93">
        <f>[1]MercLab!L64</f>
        <v>10.215831768826497</v>
      </c>
      <c r="Q28" s="94">
        <f t="shared" si="15"/>
        <v>6.4703259800229187</v>
      </c>
      <c r="R28" s="93">
        <f>[1]MercLab!M64</f>
        <v>6.7962141559881051</v>
      </c>
      <c r="S28" s="109" t="s">
        <v>84</v>
      </c>
      <c r="T28" s="26">
        <f>[1]MercLab!G96</f>
        <v>74491.588154492754</v>
      </c>
      <c r="U28" s="33">
        <f t="shared" si="7"/>
        <v>2.2104862084886059</v>
      </c>
      <c r="V28" s="33">
        <f>[1]MercLab!H96</f>
        <v>7.2486312809722131</v>
      </c>
      <c r="W28" s="26">
        <f>[1]MercLab!I96</f>
        <v>70785.95455202258</v>
      </c>
      <c r="X28" s="33">
        <f t="shared" si="8"/>
        <v>2.1941409072115197</v>
      </c>
      <c r="Y28" s="33">
        <f>[1]MercLab!J96</f>
        <v>7.2950234316885183</v>
      </c>
      <c r="Z28" s="26">
        <f>[1]MercLab!K96</f>
        <v>3705.6336024701527</v>
      </c>
      <c r="AA28" s="33">
        <f t="shared" si="9"/>
        <v>2.5772333869675741</v>
      </c>
      <c r="AB28" s="33">
        <f>[1]MercLab!L96</f>
        <v>6.2982077606592606</v>
      </c>
      <c r="AC28" s="33">
        <f t="shared" si="2"/>
        <v>4.9745665172083697</v>
      </c>
      <c r="AD28" s="33">
        <f>[1]MercLab!M96</f>
        <v>2.9233809814122438</v>
      </c>
    </row>
    <row r="29" spans="1:30">
      <c r="A29" s="170" t="s">
        <v>65</v>
      </c>
      <c r="B29" s="95">
        <f>[1]MercLab!C65</f>
        <v>577134.10750201496</v>
      </c>
      <c r="C29" s="93">
        <f t="shared" si="10"/>
        <v>7.0375385111640352</v>
      </c>
      <c r="D29" s="93">
        <f>[1]MercLab!D65</f>
        <v>7.5142125857549917</v>
      </c>
      <c r="E29" s="95">
        <f>[1]MercLab!E65</f>
        <v>577134.10750201496</v>
      </c>
      <c r="F29" s="93">
        <f t="shared" si="11"/>
        <v>8.8837120960502176</v>
      </c>
      <c r="G29" s="93">
        <f>[1]MercLab!F65</f>
        <v>7.5142125857549917</v>
      </c>
      <c r="H29" s="95">
        <f>[1]MercLab!G65</f>
        <v>409594.61995951668</v>
      </c>
      <c r="I29" s="93">
        <f t="shared" si="12"/>
        <v>12.154436238006781</v>
      </c>
      <c r="J29" s="93">
        <f>[1]MercLab!H65</f>
        <v>7.9519937686186317</v>
      </c>
      <c r="K29" s="95">
        <f>[1]MercLab!I65</f>
        <v>394113.65301814233</v>
      </c>
      <c r="L29" s="93">
        <f t="shared" si="13"/>
        <v>12.216277842833222</v>
      </c>
      <c r="M29" s="93">
        <f>[1]MercLab!J65</f>
        <v>7.8710080899100721</v>
      </c>
      <c r="N29" s="95">
        <f>[1]MercLab!K65</f>
        <v>15480.966941374438</v>
      </c>
      <c r="O29" s="93">
        <f t="shared" si="14"/>
        <v>10.766867193037024</v>
      </c>
      <c r="P29" s="93">
        <f>[1]MercLab!L65</f>
        <v>9.9263294301845093</v>
      </c>
      <c r="Q29" s="94">
        <f t="shared" si="15"/>
        <v>3.7795825889765196</v>
      </c>
      <c r="R29" s="93">
        <f>[1]MercLab!M65</f>
        <v>5.3556577995300225</v>
      </c>
      <c r="S29" s="109" t="s">
        <v>95</v>
      </c>
      <c r="T29" s="26">
        <f>[1]MercLab!G97</f>
        <v>450547.03805484402</v>
      </c>
      <c r="U29" s="33">
        <f t="shared" si="7"/>
        <v>13.36967083894233</v>
      </c>
      <c r="V29" s="33">
        <f>[1]MercLab!H97</f>
        <v>7.0429758430670182</v>
      </c>
      <c r="W29" s="26">
        <f>[1]MercLab!I97</f>
        <v>428098.9250169174</v>
      </c>
      <c r="X29" s="33">
        <f t="shared" si="8"/>
        <v>13.269713881198999</v>
      </c>
      <c r="Y29" s="33">
        <f>[1]MercLab!J97</f>
        <v>7.0717113751305423</v>
      </c>
      <c r="Z29" s="26">
        <f>[1]MercLab!K97</f>
        <v>22448.113037929201</v>
      </c>
      <c r="AA29" s="33">
        <f t="shared" si="9"/>
        <v>15.612451904907191</v>
      </c>
      <c r="AB29" s="33">
        <f>[1]MercLab!L97</f>
        <v>6.4904515704694656</v>
      </c>
      <c r="AC29" s="33">
        <f t="shared" si="2"/>
        <v>4.9824127431499496</v>
      </c>
      <c r="AD29" s="33">
        <f>[1]MercLab!M97</f>
        <v>3.8817892871887909</v>
      </c>
    </row>
    <row r="30" spans="1:30">
      <c r="A30" s="170" t="s">
        <v>66</v>
      </c>
      <c r="B30" s="95">
        <f>[1]MercLab!C66</f>
        <v>707398.81730095774</v>
      </c>
      <c r="C30" s="93">
        <f t="shared" si="10"/>
        <v>8.6259785287252342</v>
      </c>
      <c r="D30" s="93">
        <f>[1]MercLab!D66</f>
        <v>7.2430604159790759</v>
      </c>
      <c r="E30" s="95">
        <f>[1]MercLab!E66</f>
        <v>707398.81730095774</v>
      </c>
      <c r="F30" s="93">
        <f t="shared" si="11"/>
        <v>10.888851218979804</v>
      </c>
      <c r="G30" s="93">
        <f>[1]MercLab!F66</f>
        <v>7.2430604159790759</v>
      </c>
      <c r="H30" s="95">
        <f>[1]MercLab!G66</f>
        <v>505945.23952555232</v>
      </c>
      <c r="I30" s="93">
        <f t="shared" si="12"/>
        <v>15.013574041436856</v>
      </c>
      <c r="J30" s="93">
        <f>[1]MercLab!H66</f>
        <v>7.6444985719944212</v>
      </c>
      <c r="K30" s="95">
        <f>[1]MercLab!I66</f>
        <v>494416.00498174754</v>
      </c>
      <c r="L30" s="93">
        <f t="shared" si="13"/>
        <v>15.325333797869229</v>
      </c>
      <c r="M30" s="93">
        <f>[1]MercLab!J66</f>
        <v>7.6196000721598462</v>
      </c>
      <c r="N30" s="95">
        <f>[1]MercLab!K66</f>
        <v>11529.234543804932</v>
      </c>
      <c r="O30" s="93">
        <f t="shared" si="14"/>
        <v>8.0184744041254064</v>
      </c>
      <c r="P30" s="93">
        <f>[1]MercLab!L66</f>
        <v>8.632021825544804</v>
      </c>
      <c r="Q30" s="94">
        <f t="shared" si="15"/>
        <v>2.2787514622365883</v>
      </c>
      <c r="R30" s="93">
        <f>[1]MercLab!M66</f>
        <v>5.7744747026421992</v>
      </c>
      <c r="S30" s="109" t="s">
        <v>85</v>
      </c>
      <c r="T30" s="26">
        <f>[1]MercLab!G98</f>
        <v>150071.8313926291</v>
      </c>
      <c r="U30" s="33">
        <f t="shared" si="7"/>
        <v>4.4532775014547266</v>
      </c>
      <c r="V30" s="33">
        <f>[1]MercLab!H98</f>
        <v>6.2600759658246394</v>
      </c>
      <c r="W30" s="26">
        <f>[1]MercLab!I98</f>
        <v>148215.44020055194</v>
      </c>
      <c r="X30" s="33">
        <f t="shared" si="8"/>
        <v>4.5942102848297548</v>
      </c>
      <c r="Y30" s="33">
        <f>[1]MercLab!J98</f>
        <v>6.2382719476869601</v>
      </c>
      <c r="Z30" s="26">
        <f>[1]MercLab!K98</f>
        <v>1856.3911920772994</v>
      </c>
      <c r="AA30" s="33">
        <f t="shared" si="9"/>
        <v>1.2911026487629349</v>
      </c>
      <c r="AB30" s="33">
        <f>[1]MercLab!L98</f>
        <v>7.7432907563678137</v>
      </c>
      <c r="AC30" s="33">
        <f t="shared" si="2"/>
        <v>1.2370017576586179</v>
      </c>
      <c r="AD30" s="33">
        <f>[1]MercLab!M98</f>
        <v>4.677048926883808</v>
      </c>
    </row>
    <row r="31" spans="1:30">
      <c r="A31" s="170" t="s">
        <v>67</v>
      </c>
      <c r="B31" s="95">
        <f>[1]MercLab!C67</f>
        <v>970253.34964125208</v>
      </c>
      <c r="C31" s="93">
        <f t="shared" si="10"/>
        <v>11.831210848446306</v>
      </c>
      <c r="D31" s="93">
        <f>[1]MercLab!D67</f>
        <v>6.5126214769865838</v>
      </c>
      <c r="E31" s="95">
        <f>[1]MercLab!E67</f>
        <v>970253.34964125208</v>
      </c>
      <c r="F31" s="93">
        <f t="shared" si="11"/>
        <v>14.934919469148058</v>
      </c>
      <c r="G31" s="93">
        <f>[1]MercLab!F67</f>
        <v>6.5126214769865838</v>
      </c>
      <c r="H31" s="95">
        <f>[1]MercLab!G67</f>
        <v>673021.59656225657</v>
      </c>
      <c r="I31" s="93">
        <f t="shared" si="12"/>
        <v>19.971449046440068</v>
      </c>
      <c r="J31" s="93">
        <f>[1]MercLab!H67</f>
        <v>6.8347962960079407</v>
      </c>
      <c r="K31" s="95">
        <f>[1]MercLab!I67</f>
        <v>658367.91639740532</v>
      </c>
      <c r="L31" s="93">
        <f t="shared" si="13"/>
        <v>20.407324963054911</v>
      </c>
      <c r="M31" s="93">
        <f>[1]MercLab!J67</f>
        <v>6.8175985543602957</v>
      </c>
      <c r="N31" s="95">
        <f>[1]MercLab!K67</f>
        <v>14653.680164849715</v>
      </c>
      <c r="O31" s="93">
        <f t="shared" si="14"/>
        <v>10.191497005429959</v>
      </c>
      <c r="P31" s="93">
        <f>[1]MercLab!L67</f>
        <v>7.5622664802711936</v>
      </c>
      <c r="Q31" s="94">
        <f t="shared" si="15"/>
        <v>2.1772971684266307</v>
      </c>
      <c r="R31" s="93">
        <f>[1]MercLab!M67</f>
        <v>7.7816220148176516</v>
      </c>
      <c r="S31" s="109" t="s">
        <v>86</v>
      </c>
      <c r="T31" s="26">
        <f>[1]MercLab!G99</f>
        <v>71129.735466370679</v>
      </c>
      <c r="U31" s="33">
        <f t="shared" si="7"/>
        <v>2.1107255618683203</v>
      </c>
      <c r="V31" s="33">
        <f>[1]MercLab!H99</f>
        <v>7.3694203119661186</v>
      </c>
      <c r="W31" s="26">
        <f>[1]MercLab!I99</f>
        <v>65268.449095543263</v>
      </c>
      <c r="X31" s="33">
        <f t="shared" si="8"/>
        <v>2.0231156734001021</v>
      </c>
      <c r="Y31" s="33">
        <f>[1]MercLab!J99</f>
        <v>7.3668198313365805</v>
      </c>
      <c r="Z31" s="26">
        <f>[1]MercLab!K99</f>
        <v>5861.286370827369</v>
      </c>
      <c r="AA31" s="33">
        <f t="shared" si="9"/>
        <v>4.0764696529642857</v>
      </c>
      <c r="AB31" s="33">
        <f>[1]MercLab!L99</f>
        <v>7.3947642491160632</v>
      </c>
      <c r="AC31" s="33">
        <f t="shared" si="2"/>
        <v>8.2402757895796164</v>
      </c>
      <c r="AD31" s="33">
        <f>[1]MercLab!M99</f>
        <v>4.4854861527933414</v>
      </c>
    </row>
    <row r="32" spans="1:30">
      <c r="A32" s="170" t="s">
        <v>121</v>
      </c>
      <c r="B32" s="95">
        <f>[1]MercLab!C68</f>
        <v>713893.74365040974</v>
      </c>
      <c r="C32" s="93">
        <f t="shared" si="10"/>
        <v>8.7051772690479634</v>
      </c>
      <c r="D32" s="93">
        <f>[1]MercLab!D68</f>
        <v>5.3521496135075211</v>
      </c>
      <c r="E32" s="95">
        <f>[1]MercLab!E68</f>
        <v>713893.74365040974</v>
      </c>
      <c r="F32" s="93">
        <f t="shared" si="11"/>
        <v>10.988826346118483</v>
      </c>
      <c r="G32" s="93">
        <f>[1]MercLab!F68</f>
        <v>5.3521496135075211</v>
      </c>
      <c r="H32" s="95">
        <f>[1]MercLab!G68</f>
        <v>321669.4547769003</v>
      </c>
      <c r="I32" s="93">
        <f t="shared" si="12"/>
        <v>9.5453179492119951</v>
      </c>
      <c r="J32" s="93">
        <f>[1]MercLab!H68</f>
        <v>5.4058448866387492</v>
      </c>
      <c r="K32" s="95">
        <f>[1]MercLab!I68</f>
        <v>320152.24627549632</v>
      </c>
      <c r="L32" s="93">
        <f t="shared" si="13"/>
        <v>9.9237079521540732</v>
      </c>
      <c r="M32" s="93">
        <f>[1]MercLab!J68</f>
        <v>5.4041387699788865</v>
      </c>
      <c r="N32" s="95">
        <f>[1]MercLab!K68</f>
        <v>1517.208501403944</v>
      </c>
      <c r="O32" s="93">
        <f t="shared" si="14"/>
        <v>1.0552042711947474</v>
      </c>
      <c r="P32" s="93">
        <f>[1]MercLab!L68</f>
        <v>5.7064482569381596</v>
      </c>
      <c r="Q32" s="94">
        <f t="shared" si="15"/>
        <v>0.47166694843818219</v>
      </c>
      <c r="R32" s="93">
        <f>[1]MercLab!M68</f>
        <v>9.6362957848771451</v>
      </c>
      <c r="S32" s="109" t="s">
        <v>94</v>
      </c>
      <c r="T32" s="26">
        <f>[1]MercLab!G100</f>
        <v>396724.03946379095</v>
      </c>
      <c r="U32" s="33">
        <f t="shared" si="7"/>
        <v>11.772510689285234</v>
      </c>
      <c r="V32" s="33">
        <f>[1]MercLab!H100</f>
        <v>6.4901143813021047</v>
      </c>
      <c r="W32" s="26">
        <f>[1]MercLab!I100</f>
        <v>377773.4922411819</v>
      </c>
      <c r="X32" s="33">
        <f t="shared" si="8"/>
        <v>11.709784493721246</v>
      </c>
      <c r="Y32" s="33">
        <f>[1]MercLab!J100</f>
        <v>6.4697829283998116</v>
      </c>
      <c r="Z32" s="26">
        <f>[1]MercLab!K100</f>
        <v>18950.54722260921</v>
      </c>
      <c r="AA32" s="33">
        <f t="shared" si="9"/>
        <v>13.179927710839422</v>
      </c>
      <c r="AB32" s="33">
        <f>[1]MercLab!L100</f>
        <v>6.8986201669746814</v>
      </c>
      <c r="AC32" s="33">
        <f t="shared" si="2"/>
        <v>4.7767579822545212</v>
      </c>
      <c r="AD32" s="33">
        <f>[1]MercLab!M100</f>
        <v>5.4014561670733148</v>
      </c>
    </row>
    <row r="33" spans="1:30">
      <c r="A33" s="170"/>
      <c r="B33" s="107"/>
      <c r="C33" s="98"/>
      <c r="D33" s="98"/>
      <c r="E33" s="107"/>
      <c r="F33" s="98"/>
      <c r="G33" s="98"/>
      <c r="H33" s="107"/>
      <c r="I33" s="98"/>
      <c r="J33" s="98"/>
      <c r="K33" s="107"/>
      <c r="L33" s="98"/>
      <c r="M33" s="98"/>
      <c r="N33" s="107"/>
      <c r="O33" s="98"/>
      <c r="P33" s="98"/>
      <c r="Q33" s="98"/>
      <c r="R33" s="98"/>
      <c r="S33" s="109" t="s">
        <v>79</v>
      </c>
      <c r="T33" s="26">
        <f>[1]MercLab!G101</f>
        <v>31620.319276413989</v>
      </c>
      <c r="U33" s="33">
        <f t="shared" si="7"/>
        <v>0.93831104155756873</v>
      </c>
      <c r="V33" s="33">
        <f>[1]MercLab!H101</f>
        <v>7.8600466592327658</v>
      </c>
      <c r="W33" s="26">
        <f>[1]MercLab!I101</f>
        <v>29478.371406295075</v>
      </c>
      <c r="X33" s="33">
        <f t="shared" si="8"/>
        <v>0.91373636182290197</v>
      </c>
      <c r="Y33" s="33">
        <f>[1]MercLab!J101</f>
        <v>7.6922786086789365</v>
      </c>
      <c r="Z33" s="26">
        <f>[1]MercLab!K101</f>
        <v>2141.9478701189068</v>
      </c>
      <c r="AA33" s="33">
        <f t="shared" si="9"/>
        <v>1.4897046379152903</v>
      </c>
      <c r="AB33" s="33">
        <f>[1]MercLab!L101</f>
        <v>9.9755418393738697</v>
      </c>
      <c r="AC33" s="33">
        <f t="shared" si="2"/>
        <v>6.7739602860892481</v>
      </c>
      <c r="AD33" s="33">
        <f>[1]MercLab!M101</f>
        <v>4.3805299118579724</v>
      </c>
    </row>
    <row r="34" spans="1:30">
      <c r="A34" s="173" t="s">
        <v>15</v>
      </c>
      <c r="B34" s="105"/>
      <c r="C34" s="91"/>
      <c r="D34" s="91"/>
      <c r="E34" s="105"/>
      <c r="F34" s="91"/>
      <c r="G34" s="91"/>
      <c r="H34" s="105"/>
      <c r="I34" s="91"/>
      <c r="J34" s="91"/>
      <c r="K34" s="105"/>
      <c r="L34" s="91"/>
      <c r="M34" s="91"/>
      <c r="N34" s="105"/>
      <c r="O34" s="91"/>
      <c r="P34" s="91"/>
      <c r="Q34" s="91"/>
      <c r="R34" s="91"/>
      <c r="S34" s="109" t="s">
        <v>122</v>
      </c>
      <c r="T34" s="26">
        <f>[1]MercLab!G102</f>
        <v>34533.680201979325</v>
      </c>
      <c r="U34" s="33">
        <f t="shared" si="7"/>
        <v>1.0247630062137063</v>
      </c>
      <c r="V34" s="33">
        <f>[1]MercLab!H102</f>
        <v>11.263480619804735</v>
      </c>
      <c r="W34" s="26">
        <f>[1]MercLab!I102</f>
        <v>0</v>
      </c>
      <c r="X34" s="33">
        <f t="shared" si="8"/>
        <v>0</v>
      </c>
      <c r="Y34" s="33" t="str">
        <f>[1]MercLab!J102</f>
        <v>.</v>
      </c>
      <c r="Z34" s="26">
        <f>[1]MercLab!K102</f>
        <v>34533.680201979325</v>
      </c>
      <c r="AA34" s="33">
        <f t="shared" si="9"/>
        <v>24.017850424303816</v>
      </c>
      <c r="AB34" s="33">
        <f>[1]MercLab!L102</f>
        <v>11.263480619804735</v>
      </c>
      <c r="AC34" s="33">
        <f t="shared" si="2"/>
        <v>100</v>
      </c>
      <c r="AD34" s="33">
        <f>[1]MercLab!M102</f>
        <v>8.4315144790932237</v>
      </c>
    </row>
    <row r="35" spans="1:30">
      <c r="A35" s="170" t="s">
        <v>72</v>
      </c>
      <c r="B35" s="95">
        <f>[1]MercLab!C70</f>
        <v>3987236.3111034706</v>
      </c>
      <c r="C35" s="93">
        <f>IF(ISNUMBER(B35/B$7*100),B35/B$7*100,0)</f>
        <v>48.62011918504458</v>
      </c>
      <c r="D35" s="93">
        <f>[1]MercLab!D70</f>
        <v>6.1478871173763601</v>
      </c>
      <c r="E35" s="95">
        <f>[1]MercLab!E70</f>
        <v>3101918.386952363</v>
      </c>
      <c r="F35" s="93">
        <f>IF(ISNUMBER(E35/E$7*100),E35/E$7*100,0)</f>
        <v>47.747221203753028</v>
      </c>
      <c r="G35" s="93">
        <f>[1]MercLab!F70</f>
        <v>6.7312663589149127</v>
      </c>
      <c r="H35" s="95">
        <f>[1]MercLab!G70</f>
        <v>2183811.2855554074</v>
      </c>
      <c r="I35" s="93">
        <f>IF(ISNUMBER(H35/H$7*100),H35/H$7*100,0)</f>
        <v>64.803085130235019</v>
      </c>
      <c r="J35" s="93">
        <f>[1]MercLab!H70</f>
        <v>6.9102827456845297</v>
      </c>
      <c r="K35" s="95">
        <f>[1]MercLab!I70</f>
        <v>2112345.1449659583</v>
      </c>
      <c r="L35" s="93">
        <f>IF(ISNUMBER(K35/K$7*100),K35/K$7*100,0)</f>
        <v>65.476024474787934</v>
      </c>
      <c r="M35" s="93">
        <f>[1]MercLab!J70</f>
        <v>6.8340572654309915</v>
      </c>
      <c r="N35" s="95">
        <f>[1]MercLab!K70</f>
        <v>71466.140589472954</v>
      </c>
      <c r="O35" s="93">
        <f>IF(ISNUMBER(N35/N$7*100),N35/N$7*100,0)</f>
        <v>49.704029951080877</v>
      </c>
      <c r="P35" s="93">
        <f>[1]MercLab!L70</f>
        <v>8.959770689970405</v>
      </c>
      <c r="Q35" s="94">
        <f>IF(ISNUMBER(N35/H35*100),N35/H35*100,0)</f>
        <v>3.2725419573650121</v>
      </c>
      <c r="R35" s="93">
        <f>[1]MercLab!M70</f>
        <v>5.4703234139869421</v>
      </c>
      <c r="S35" s="56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</row>
    <row r="36" spans="1:30">
      <c r="A36" s="170" t="s">
        <v>4</v>
      </c>
      <c r="B36" s="95">
        <f>[1]MercLab!C71</f>
        <v>4213558.7053072238</v>
      </c>
      <c r="C36" s="93">
        <f>IF(ISNUMBER(B36/B$7*100),B36/B$7*100,0)</f>
        <v>51.379880814870283</v>
      </c>
      <c r="D36" s="93">
        <f>[1]MercLab!D71</f>
        <v>6.5410626388086719</v>
      </c>
      <c r="E36" s="95">
        <f>[1]MercLab!E71</f>
        <v>3394623.8384337542</v>
      </c>
      <c r="F36" s="93">
        <f>IF(ISNUMBER(E36/E$7*100),E36/E$7*100,0)</f>
        <v>52.252778796181396</v>
      </c>
      <c r="G36" s="93">
        <f>[1]MercLab!F71</f>
        <v>7.0894277768796359</v>
      </c>
      <c r="H36" s="95">
        <f>[1]MercLab!G71</f>
        <v>1186107.4168749917</v>
      </c>
      <c r="I36" s="93">
        <f>IF(ISNUMBER(H36/H$7*100),H36/H$7*100,0)</f>
        <v>35.196914869777594</v>
      </c>
      <c r="J36" s="93">
        <f>[1]MercLab!H71</f>
        <v>8.3183897033645824</v>
      </c>
      <c r="K36" s="95">
        <f>[1]MercLab!I71</f>
        <v>1113790.1647299146</v>
      </c>
      <c r="L36" s="93">
        <f>IF(ISNUMBER(K36/K$7*100),K36/K$7*100,0)</f>
        <v>34.523975525225644</v>
      </c>
      <c r="M36" s="93">
        <f>[1]MercLab!J71</f>
        <v>8.1957776927697079</v>
      </c>
      <c r="N36" s="95">
        <f>[1]MercLab!K71</f>
        <v>72317.252145103063</v>
      </c>
      <c r="O36" s="93">
        <f>IF(ISNUMBER(N36/N$7*100),N36/N$7*100,0)</f>
        <v>50.295970048920459</v>
      </c>
      <c r="P36" s="93">
        <f>[1]MercLab!L71</f>
        <v>10.061796072354932</v>
      </c>
      <c r="Q36" s="94">
        <f>IF(ISNUMBER(N36/H36*100),N36/H36*100,0)</f>
        <v>6.097023854351705</v>
      </c>
      <c r="R36" s="93">
        <f>[1]MercLab!M71</f>
        <v>7.1063652333535092</v>
      </c>
      <c r="S36" s="2" t="str">
        <f>'C01'!A46</f>
        <v>Fuente: Instituto Nacional de Estadística (INE). XLI Encuesta Permanente de Hogares de Propósitos Múltiples, Mayo 2011.</v>
      </c>
    </row>
    <row r="37" spans="1:30">
      <c r="A37" s="170"/>
      <c r="B37" s="107"/>
      <c r="C37" s="93"/>
      <c r="D37" s="93"/>
      <c r="E37" s="107"/>
      <c r="F37" s="93"/>
      <c r="G37" s="93"/>
      <c r="H37" s="107"/>
      <c r="I37" s="93"/>
      <c r="J37" s="93"/>
      <c r="K37" s="107"/>
      <c r="L37" s="93"/>
      <c r="M37" s="93"/>
      <c r="N37" s="107"/>
      <c r="O37" s="93"/>
      <c r="P37" s="93"/>
      <c r="Q37" s="93"/>
      <c r="R37" s="93"/>
      <c r="S37" s="14" t="str">
        <f>A46</f>
        <v>(Promedio de salarios mínimos por rama)</v>
      </c>
    </row>
    <row r="38" spans="1:30">
      <c r="A38" s="173" t="s">
        <v>16</v>
      </c>
      <c r="B38" s="105"/>
      <c r="C38" s="91"/>
      <c r="D38" s="91"/>
      <c r="E38" s="105"/>
      <c r="F38" s="91"/>
      <c r="G38" s="91"/>
      <c r="H38" s="105"/>
      <c r="I38" s="91"/>
      <c r="J38" s="91"/>
      <c r="K38" s="105"/>
      <c r="L38" s="91"/>
      <c r="M38" s="91"/>
      <c r="N38" s="105"/>
      <c r="O38" s="91"/>
      <c r="P38" s="91"/>
      <c r="Q38" s="91"/>
      <c r="R38" s="91"/>
      <c r="S38" s="2" t="s">
        <v>97</v>
      </c>
    </row>
    <row r="39" spans="1:30">
      <c r="A39" s="170" t="s">
        <v>46</v>
      </c>
      <c r="B39" s="95">
        <f>[1]MercLab!C73</f>
        <v>1231539.9291286853</v>
      </c>
      <c r="C39" s="95">
        <f>IF(ISNUMBER(B39/B$7*100),B39/B$7*100,0)</f>
        <v>15.017323645612279</v>
      </c>
      <c r="D39" s="95">
        <f>[1]MercLab!D73</f>
        <v>5.1509382218965749</v>
      </c>
      <c r="E39" s="95">
        <f>[1]MercLab!E73</f>
        <v>1225736.5520577037</v>
      </c>
      <c r="F39" s="95">
        <f>IF(ISNUMBER(E39/E$7*100),E39/E$7*100,0)</f>
        <v>18.867522283887705</v>
      </c>
      <c r="G39" s="95">
        <f>[1]MercLab!F73</f>
        <v>5.1679839564892687</v>
      </c>
      <c r="H39" s="95">
        <f>[1]MercLab!G73</f>
        <v>1195867.8400119953</v>
      </c>
      <c r="I39" s="93">
        <f>IF(ISNUMBER(H39/H$7*100),H39/H$7*100,0)</f>
        <v>35.486548656194032</v>
      </c>
      <c r="J39" s="93">
        <f>[1]MercLab!H73</f>
        <v>5.1696442392157822</v>
      </c>
      <c r="K39" s="95">
        <f>[1]MercLab!I73</f>
        <v>1186865.4686367488</v>
      </c>
      <c r="L39" s="93">
        <f>IF(ISNUMBER(K39/K$7*100),K39/K$7*100,0)</f>
        <v>36.789079028083158</v>
      </c>
      <c r="M39" s="93">
        <f>[1]MercLab!J73</f>
        <v>5.1554133989010849</v>
      </c>
      <c r="N39" s="95">
        <f>[1]MercLab!K73</f>
        <v>9002.3713752488729</v>
      </c>
      <c r="O39" s="93">
        <f>IF(ISNUMBER(N39/N$7*100),N39/N$7*100,0)</f>
        <v>6.2610647892189899</v>
      </c>
      <c r="P39" s="93">
        <f>[1]MercLab!L73</f>
        <v>6.8401075369220861</v>
      </c>
      <c r="Q39" s="94">
        <f t="shared" ref="Q39:Q43" si="16">IF(ISNUMBER(N39/H39*100),N39/H39*100,0)</f>
        <v>0.75278982125303862</v>
      </c>
      <c r="R39" s="93">
        <f>[1]MercLab!M73</f>
        <v>2.9879215076300141</v>
      </c>
      <c r="S39" s="2" t="s">
        <v>98</v>
      </c>
    </row>
    <row r="40" spans="1:30">
      <c r="A40" s="170" t="s">
        <v>47</v>
      </c>
      <c r="B40" s="95">
        <f>[1]MercLab!C74</f>
        <v>470172.6259198832</v>
      </c>
      <c r="C40" s="95">
        <f>IF(ISNUMBER(B40/B$7*100),B40/B$7*100,0)</f>
        <v>5.7332566535148812</v>
      </c>
      <c r="D40" s="95">
        <f>[1]MercLab!D74</f>
        <v>7.5429480632367181</v>
      </c>
      <c r="E40" s="95">
        <f>[1]MercLab!E74</f>
        <v>469570.68616862956</v>
      </c>
      <c r="F40" s="95">
        <f>IF(ISNUMBER(E40/E$7*100),E40/E$7*100,0)</f>
        <v>7.2280094529888634</v>
      </c>
      <c r="G40" s="95">
        <f>[1]MercLab!F74</f>
        <v>7.5501420454568553</v>
      </c>
      <c r="H40" s="95">
        <f>[1]MercLab!G74</f>
        <v>449526.47691487713</v>
      </c>
      <c r="I40" s="93">
        <f>IF(ISNUMBER(H40/H$7*100),H40/H$7*100,0)</f>
        <v>13.339386395011058</v>
      </c>
      <c r="J40" s="93">
        <f>[1]MercLab!H74</f>
        <v>7.5288353599917031</v>
      </c>
      <c r="K40" s="95">
        <f>[1]MercLab!I74</f>
        <v>432573.67981921451</v>
      </c>
      <c r="L40" s="93">
        <f>IF(ISNUMBER(K40/K$7*100),K40/K$7*100,0)</f>
        <v>13.40841713982703</v>
      </c>
      <c r="M40" s="93">
        <f>[1]MercLab!J74</f>
        <v>7.4791017514499343</v>
      </c>
      <c r="N40" s="95">
        <f>[1]MercLab!K74</f>
        <v>16952.797095664584</v>
      </c>
      <c r="O40" s="93">
        <f>IF(ISNUMBER(N40/N$7*100),N40/N$7*100,0)</f>
        <v>11.790511249765579</v>
      </c>
      <c r="P40" s="93">
        <f>[1]MercLab!L74</f>
        <v>8.7181384942884783</v>
      </c>
      <c r="Q40" s="94">
        <f t="shared" si="16"/>
        <v>3.7712566369866543</v>
      </c>
      <c r="R40" s="93">
        <f>[1]MercLab!M74</f>
        <v>5.7353635233417277</v>
      </c>
      <c r="S40" s="2" t="s">
        <v>99</v>
      </c>
      <c r="T40" s="88"/>
    </row>
    <row r="41" spans="1:30">
      <c r="A41" s="170" t="s">
        <v>68</v>
      </c>
      <c r="B41" s="214">
        <f>[1]MercLab!C75</f>
        <v>1777797.270699241</v>
      </c>
      <c r="C41" s="215">
        <f>IF(ISNUMBER(B41/B$7*100),B41/B$7*100,0)</f>
        <v>21.678352734584379</v>
      </c>
      <c r="D41" s="215">
        <f>[1]MercLab!D75</f>
        <v>8.6432062895190782</v>
      </c>
      <c r="E41" s="214">
        <f>[1]MercLab!E75</f>
        <v>1774784.6598201562</v>
      </c>
      <c r="F41" s="215">
        <f>IF(ISNUMBER(E41/E$7*100),E41/E$7*100,0)</f>
        <v>27.318912095788146</v>
      </c>
      <c r="G41" s="215">
        <f>[1]MercLab!F75</f>
        <v>8.6514471168604388</v>
      </c>
      <c r="H41" s="95">
        <f>[1]MercLab!G75</f>
        <v>1686744.5127795492</v>
      </c>
      <c r="I41" s="93">
        <f>IF(ISNUMBER(H41/H$7*100),H41/H$7*100,0)</f>
        <v>50.052973431177286</v>
      </c>
      <c r="J41" s="93">
        <f>[1]MercLab!H75</f>
        <v>8.6618310867228807</v>
      </c>
      <c r="K41" s="95">
        <f>[1]MercLab!I75</f>
        <v>1604072.5376403364</v>
      </c>
      <c r="L41" s="93">
        <f>IF(ISNUMBER(K41/K$7*100),K41/K$7*100,0)</f>
        <v>49.721179791177754</v>
      </c>
      <c r="M41" s="93">
        <f>[1]MercLab!J75</f>
        <v>8.6344381864148829</v>
      </c>
      <c r="N41" s="95">
        <f>[1]MercLab!K75</f>
        <v>82671.975139239788</v>
      </c>
      <c r="O41" s="93">
        <f>IF(ISNUMBER(N41/N$7*100),N41/N$7*100,0)</f>
        <v>57.497582695000993</v>
      </c>
      <c r="P41" s="93">
        <f>[1]MercLab!L75</f>
        <v>9.1806890351643773</v>
      </c>
      <c r="Q41" s="94">
        <f t="shared" si="16"/>
        <v>4.9012742897859773</v>
      </c>
      <c r="R41" s="93">
        <f>[1]MercLab!M75</f>
        <v>5.8162564399420198</v>
      </c>
      <c r="S41" s="2" t="s">
        <v>114</v>
      </c>
      <c r="T41" s="88"/>
    </row>
    <row r="42" spans="1:30">
      <c r="A42" s="170" t="s">
        <v>64</v>
      </c>
      <c r="B42" s="214">
        <f>[1]MercLab!C76</f>
        <v>3633.005269995424</v>
      </c>
      <c r="C42" s="215">
        <f>IF(ISNUMBER(B42/B$7*100),B42/B$7*100,0)</f>
        <v>4.430064722654678E-2</v>
      </c>
      <c r="D42" s="215">
        <f>[1]MercLab!D76</f>
        <v>9.3728457651533752</v>
      </c>
      <c r="E42" s="214">
        <f>[1]MercLab!E76</f>
        <v>3473.74536663864</v>
      </c>
      <c r="F42" s="215">
        <f>IF(ISNUMBER(E42/E$7*100),E42/E$7*100,0)</f>
        <v>5.3470680957975344E-2</v>
      </c>
      <c r="G42" s="215">
        <f>[1]MercLab!F76</f>
        <v>9.3728457651533752</v>
      </c>
      <c r="H42" s="95">
        <f>[1]MercLab!G76</f>
        <v>3246.1925220291014</v>
      </c>
      <c r="I42" s="93">
        <f>IF(ISNUMBER(H42/H$7*100),H42/H$7*100,0)</f>
        <v>9.6328511417451801E-2</v>
      </c>
      <c r="J42" s="93">
        <f>[1]MercLab!H76</f>
        <v>9.3989816501588148</v>
      </c>
      <c r="K42" s="95">
        <f>[1]MercLab!I76</f>
        <v>2623.6235995860638</v>
      </c>
      <c r="L42" s="93">
        <f>IF(ISNUMBER(K42/K$7*100),K42/K$7*100,0)</f>
        <v>8.1324040926037566E-2</v>
      </c>
      <c r="M42" s="93">
        <f>[1]MercLab!J76</f>
        <v>8.8685090827809177</v>
      </c>
      <c r="N42" s="95">
        <f>[1]MercLab!K76</f>
        <v>622.56892244303799</v>
      </c>
      <c r="O42" s="93">
        <f>IF(ISNUMBER(N42/N$7*100),N42/N$7*100,0)</f>
        <v>0.43299084171167662</v>
      </c>
      <c r="P42" s="93">
        <f>[1]MercLab!L76</f>
        <v>11.634493730081171</v>
      </c>
      <c r="Q42" s="94">
        <f t="shared" si="16"/>
        <v>19.17843498862748</v>
      </c>
      <c r="R42" s="93">
        <f>[1]MercLab!M76</f>
        <v>2.3655062699188281</v>
      </c>
    </row>
    <row r="43" spans="1:30">
      <c r="A43" s="170" t="s">
        <v>122</v>
      </c>
      <c r="B43" s="214">
        <f>[1]MercLab!C77</f>
        <v>159482.49328045535</v>
      </c>
      <c r="C43" s="215">
        <f>IF(ISNUMBER(B43/B$7*100),B43/B$7*100,0)</f>
        <v>1.9447199077793984</v>
      </c>
      <c r="D43" s="215">
        <f>[1]MercLab!D77</f>
        <v>8.5250764745195919</v>
      </c>
      <c r="E43" s="214">
        <f>[1]MercLab!E77</f>
        <v>159215.4799956496</v>
      </c>
      <c r="F43" s="215">
        <f>IF(ISNUMBER(E43/E$7*100),E43/E$7*100,0)</f>
        <v>2.4507726490776767</v>
      </c>
      <c r="G43" s="215">
        <f>[1]MercLab!F77</f>
        <v>8.5348868478418272</v>
      </c>
      <c r="H43" s="95">
        <f>[1]MercLab!G77</f>
        <v>34533.680201979325</v>
      </c>
      <c r="I43" s="93">
        <f>IF(ISNUMBER(H43/H$7*100),H43/H$7*100,0)</f>
        <v>1.0247630062137063</v>
      </c>
      <c r="J43" s="93">
        <f>[1]MercLab!H77</f>
        <v>11.263480619804735</v>
      </c>
      <c r="K43" s="95">
        <f>[1]MercLab!I77</f>
        <v>0</v>
      </c>
      <c r="L43" s="93">
        <f>IF(ISNUMBER(K43/K$7*100),K43/K$7*100,0)</f>
        <v>0</v>
      </c>
      <c r="M43" s="93" t="str">
        <f>[1]MercLab!J77</f>
        <v>.</v>
      </c>
      <c r="N43" s="95">
        <f>[1]MercLab!K77</f>
        <v>34533.680201979325</v>
      </c>
      <c r="O43" s="93">
        <f>IF(ISNUMBER(N43/N$7*100),N43/N$7*100,0)</f>
        <v>24.017850424303816</v>
      </c>
      <c r="P43" s="93">
        <f>[1]MercLab!L77</f>
        <v>11.263480619804735</v>
      </c>
      <c r="Q43" s="94">
        <f t="shared" si="16"/>
        <v>100</v>
      </c>
      <c r="R43" s="93">
        <f>[1]MercLab!M77</f>
        <v>8.4315144790932237</v>
      </c>
      <c r="T43" s="88"/>
    </row>
    <row r="44" spans="1:30">
      <c r="A44" s="166"/>
      <c r="B44" s="169"/>
      <c r="C44" s="168"/>
      <c r="D44" s="167"/>
      <c r="E44" s="169"/>
      <c r="F44" s="168"/>
      <c r="G44" s="167"/>
      <c r="H44" s="169"/>
      <c r="I44" s="168"/>
      <c r="J44" s="167"/>
      <c r="K44" s="169"/>
      <c r="L44" s="168"/>
      <c r="M44" s="167"/>
      <c r="N44" s="169"/>
      <c r="O44" s="168"/>
      <c r="P44" s="167"/>
      <c r="Q44" s="153"/>
      <c r="R44" s="153"/>
      <c r="S44" s="174"/>
      <c r="T44" s="153"/>
      <c r="U44" s="154"/>
      <c r="V44" s="153"/>
      <c r="W44" s="153"/>
      <c r="X44" s="154"/>
      <c r="Y44" s="153"/>
      <c r="Z44" s="153"/>
      <c r="AA44" s="154"/>
      <c r="AB44" s="153"/>
      <c r="AC44" s="153"/>
      <c r="AD44" s="153"/>
    </row>
    <row r="45" spans="1:30">
      <c r="A45" s="2" t="str">
        <f>'C01'!A46</f>
        <v>Fuente: Instituto Nacional de Estadística (INE). XLI Encuesta Permanente de Hogares de Propósitos Múltiples, Mayo 2011.</v>
      </c>
      <c r="F45" s="21"/>
      <c r="I45" s="21"/>
      <c r="L45" s="21"/>
    </row>
    <row r="46" spans="1:30">
      <c r="A46" s="204" t="s">
        <v>147</v>
      </c>
      <c r="B46" s="5"/>
      <c r="F46" s="21"/>
      <c r="I46" s="21"/>
      <c r="L46" s="21"/>
    </row>
    <row r="47" spans="1:30">
      <c r="A47" s="2" t="s">
        <v>97</v>
      </c>
      <c r="B47" s="5"/>
      <c r="F47" s="21"/>
      <c r="I47" s="21"/>
      <c r="L47" s="21"/>
    </row>
    <row r="48" spans="1:30">
      <c r="A48" s="2" t="s">
        <v>98</v>
      </c>
      <c r="B48" s="5"/>
      <c r="F48" s="21"/>
      <c r="I48" s="21"/>
      <c r="L48" s="21"/>
    </row>
    <row r="49" spans="1:22">
      <c r="A49" s="2" t="s">
        <v>99</v>
      </c>
      <c r="F49" s="21"/>
      <c r="I49" s="21"/>
      <c r="L49" s="21"/>
    </row>
    <row r="50" spans="1:22">
      <c r="A50" s="2" t="s">
        <v>114</v>
      </c>
      <c r="F50" s="21"/>
      <c r="I50" s="21"/>
      <c r="L50" s="21"/>
    </row>
    <row r="51" spans="1:22">
      <c r="A51" s="2" t="s">
        <v>115</v>
      </c>
      <c r="F51" s="21"/>
      <c r="I51" s="21"/>
      <c r="L51" s="21"/>
    </row>
    <row r="52" spans="1:22">
      <c r="E52" s="9"/>
      <c r="F52" s="21"/>
      <c r="G52" s="3"/>
      <c r="I52" s="21"/>
      <c r="L52" s="21"/>
      <c r="V52" s="52"/>
    </row>
    <row r="53" spans="1:22">
      <c r="F53" s="21"/>
      <c r="I53" s="21"/>
      <c r="L53" s="21"/>
    </row>
    <row r="54" spans="1:22">
      <c r="B54" s="9"/>
      <c r="F54" s="21"/>
      <c r="I54" s="21"/>
      <c r="L54" s="21"/>
    </row>
    <row r="56" spans="1:22">
      <c r="B56" s="9"/>
    </row>
    <row r="57" spans="1:22">
      <c r="B57" s="9"/>
    </row>
  </sheetData>
  <mergeCells count="20">
    <mergeCell ref="H4:J4"/>
    <mergeCell ref="K4:M4"/>
    <mergeCell ref="N4:P4"/>
    <mergeCell ref="T4:V4"/>
    <mergeCell ref="S1:AD1"/>
    <mergeCell ref="S2:AD2"/>
    <mergeCell ref="A1:R1"/>
    <mergeCell ref="A2:R2"/>
    <mergeCell ref="S3:S5"/>
    <mergeCell ref="T3:AB3"/>
    <mergeCell ref="A3:A5"/>
    <mergeCell ref="B3:D4"/>
    <mergeCell ref="AC3:AC5"/>
    <mergeCell ref="AD3:AD5"/>
    <mergeCell ref="E3:G4"/>
    <mergeCell ref="H3:P3"/>
    <mergeCell ref="W4:Y4"/>
    <mergeCell ref="Z4:AB4"/>
    <mergeCell ref="Q3:Q5"/>
    <mergeCell ref="R3:R5"/>
  </mergeCells>
  <phoneticPr fontId="0" type="noConversion"/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Q102"/>
  <sheetViews>
    <sheetView workbookViewId="0">
      <selection activeCell="A97" sqref="A97"/>
    </sheetView>
  </sheetViews>
  <sheetFormatPr baseColWidth="10" defaultColWidth="12" defaultRowHeight="10.199999999999999"/>
  <cols>
    <col min="1" max="1" width="37.140625" style="73" customWidth="1"/>
    <col min="2" max="2" width="14.42578125" style="73" bestFit="1" customWidth="1"/>
    <col min="3" max="3" width="9" style="75" bestFit="1" customWidth="1"/>
    <col min="4" max="4" width="14.42578125" style="73" bestFit="1" customWidth="1"/>
    <col min="5" max="5" width="7.85546875" style="75" bestFit="1" customWidth="1"/>
    <col min="6" max="6" width="12.42578125" style="73" bestFit="1" customWidth="1"/>
    <col min="7" max="7" width="7.28515625" style="75" bestFit="1" customWidth="1"/>
    <col min="8" max="8" width="14.28515625" style="73" bestFit="1" customWidth="1"/>
    <col min="9" max="9" width="7.85546875" style="75" bestFit="1" customWidth="1"/>
    <col min="10" max="10" width="11.42578125" style="73" bestFit="1" customWidth="1"/>
    <col min="11" max="11" width="7.28515625" style="75" bestFit="1" customWidth="1"/>
    <col min="12" max="12" width="14.42578125" style="73" bestFit="1" customWidth="1"/>
    <col min="13" max="13" width="7.85546875" style="75" bestFit="1" customWidth="1"/>
    <col min="14" max="14" width="12.42578125" style="73" bestFit="1" customWidth="1"/>
    <col min="15" max="15" width="7.7109375" style="75" bestFit="1" customWidth="1"/>
    <col min="16" max="16384" width="12" style="73"/>
  </cols>
  <sheetData>
    <row r="1" spans="1:17">
      <c r="A1" s="249" t="s">
        <v>100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</row>
    <row r="2" spans="1:17">
      <c r="A2" s="249" t="s">
        <v>109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</row>
    <row r="3" spans="1:17">
      <c r="A3" s="249" t="s">
        <v>41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</row>
    <row r="4" spans="1:17" ht="12" customHeight="1">
      <c r="A4" s="239" t="s">
        <v>39</v>
      </c>
      <c r="B4" s="242" t="s">
        <v>7</v>
      </c>
      <c r="C4" s="242"/>
      <c r="D4" s="238" t="s">
        <v>8</v>
      </c>
      <c r="E4" s="238"/>
      <c r="F4" s="238"/>
      <c r="G4" s="238"/>
      <c r="H4" s="238"/>
      <c r="I4" s="238"/>
      <c r="J4" s="238"/>
      <c r="K4" s="238"/>
      <c r="L4" s="242" t="s">
        <v>1</v>
      </c>
      <c r="M4" s="242"/>
      <c r="N4" s="244" t="s">
        <v>2</v>
      </c>
      <c r="O4" s="244"/>
    </row>
    <row r="5" spans="1:17" ht="12">
      <c r="A5" s="240"/>
      <c r="B5" s="243"/>
      <c r="C5" s="243"/>
      <c r="D5" s="246" t="s">
        <v>5</v>
      </c>
      <c r="E5" s="246"/>
      <c r="F5" s="246" t="s">
        <v>141</v>
      </c>
      <c r="G5" s="246"/>
      <c r="H5" s="246" t="s">
        <v>12</v>
      </c>
      <c r="I5" s="246"/>
      <c r="J5" s="246" t="s">
        <v>142</v>
      </c>
      <c r="K5" s="246"/>
      <c r="L5" s="243"/>
      <c r="M5" s="243"/>
      <c r="N5" s="245"/>
      <c r="O5" s="245"/>
    </row>
    <row r="6" spans="1:17">
      <c r="A6" s="241"/>
      <c r="B6" s="191" t="s">
        <v>9</v>
      </c>
      <c r="C6" s="192" t="s">
        <v>113</v>
      </c>
      <c r="D6" s="191" t="s">
        <v>9</v>
      </c>
      <c r="E6" s="192" t="s">
        <v>113</v>
      </c>
      <c r="F6" s="191" t="s">
        <v>9</v>
      </c>
      <c r="G6" s="192" t="s">
        <v>113</v>
      </c>
      <c r="H6" s="191" t="s">
        <v>9</v>
      </c>
      <c r="I6" s="192" t="s">
        <v>113</v>
      </c>
      <c r="J6" s="191" t="s">
        <v>9</v>
      </c>
      <c r="K6" s="192" t="s">
        <v>113</v>
      </c>
      <c r="L6" s="191" t="s">
        <v>9</v>
      </c>
      <c r="M6" s="192" t="s">
        <v>113</v>
      </c>
      <c r="N6" s="191" t="s">
        <v>9</v>
      </c>
      <c r="O6" s="192" t="s">
        <v>113</v>
      </c>
    </row>
    <row r="7" spans="1:17">
      <c r="A7" s="120"/>
      <c r="B7" s="121"/>
      <c r="C7" s="122"/>
      <c r="D7" s="122"/>
      <c r="E7" s="122"/>
      <c r="F7" s="104"/>
      <c r="G7" s="69"/>
      <c r="H7" s="122"/>
      <c r="I7" s="122"/>
      <c r="J7" s="122"/>
      <c r="K7" s="122"/>
      <c r="L7" s="122"/>
      <c r="M7" s="122"/>
      <c r="N7" s="122"/>
      <c r="O7" s="122"/>
    </row>
    <row r="8" spans="1:17" ht="11.4">
      <c r="A8" s="178" t="s">
        <v>132</v>
      </c>
      <c r="B8" s="105">
        <f>[1]MercLab!C114</f>
        <v>3226135.3096954348</v>
      </c>
      <c r="C8" s="69">
        <f>SUM(E8,M8,O8)</f>
        <v>100.00000000001782</v>
      </c>
      <c r="D8" s="104">
        <f>F8+H8+J8</f>
        <v>1474118.9203826557</v>
      </c>
      <c r="E8" s="69">
        <f>IF(ISNUMBER(D8/$B$8*100),D8/$B$8*100,0)</f>
        <v>45.693028310143035</v>
      </c>
      <c r="F8" s="105">
        <f>[1]MercLab!D114</f>
        <v>205981.57399278658</v>
      </c>
      <c r="G8" s="69">
        <f>IF(ISNUMBER(F8/$B$8*100),F8/$B$8*100,0)</f>
        <v>6.3847778911738331</v>
      </c>
      <c r="H8" s="105">
        <f>[1]MercLab!E114</f>
        <v>1183426.2128941335</v>
      </c>
      <c r="I8" s="69">
        <f>IF(ISNUMBER(H8/$B$8*100),H8/$B$8*100,0)</f>
        <v>36.682472968124067</v>
      </c>
      <c r="J8" s="105">
        <f>[1]MercLab!F114</f>
        <v>84711.133495735499</v>
      </c>
      <c r="K8" s="69">
        <f>IF(ISNUMBER(J8/$B$8*100),J8/$B$8*100,0)</f>
        <v>2.6257774508451326</v>
      </c>
      <c r="L8" s="105">
        <f>[1]MercLab!G114</f>
        <v>1300639.5465322251</v>
      </c>
      <c r="M8" s="69">
        <f>IF(ISNUMBER(L8/$B$8*100),L8/$B$8*100,0)</f>
        <v>40.31571591629902</v>
      </c>
      <c r="N8" s="105">
        <f>[1]MercLab!H114</f>
        <v>451376.84278112923</v>
      </c>
      <c r="O8" s="69">
        <f>IF(ISNUMBER(N8/$B$8*100),N8/$B$8*100,0)</f>
        <v>13.991255773575775</v>
      </c>
      <c r="P8" s="212"/>
      <c r="Q8" s="211"/>
    </row>
    <row r="9" spans="1:17" s="74" customFormat="1">
      <c r="A9" s="175"/>
      <c r="B9" s="105"/>
      <c r="C9" s="69"/>
      <c r="D9" s="105">
        <f t="shared" ref="D9:D53" si="0">F9+H9+J9</f>
        <v>0</v>
      </c>
      <c r="E9" s="69"/>
      <c r="F9" s="123"/>
      <c r="G9" s="69"/>
      <c r="H9" s="105"/>
      <c r="I9" s="69"/>
      <c r="J9" s="105"/>
      <c r="K9" s="69"/>
      <c r="L9" s="105"/>
      <c r="M9" s="69"/>
      <c r="N9" s="105"/>
      <c r="O9" s="69"/>
    </row>
    <row r="10" spans="1:17">
      <c r="A10" s="179" t="s">
        <v>43</v>
      </c>
      <c r="B10" s="105"/>
      <c r="C10" s="69"/>
      <c r="D10" s="105"/>
      <c r="E10" s="69"/>
      <c r="F10" s="105"/>
      <c r="G10" s="69"/>
      <c r="H10" s="105"/>
      <c r="I10" s="69"/>
      <c r="J10" s="105"/>
      <c r="K10" s="69"/>
      <c r="L10" s="105"/>
      <c r="M10" s="69"/>
      <c r="N10" s="105"/>
      <c r="O10" s="69"/>
    </row>
    <row r="11" spans="1:17">
      <c r="A11" s="180" t="s">
        <v>88</v>
      </c>
      <c r="B11" s="71">
        <f>SUM(B12:B14)</f>
        <v>1494287.144445824</v>
      </c>
      <c r="C11" s="72">
        <f>IF(ISNUMBER(B11/B$8*100),B11/B$8*100,0)</f>
        <v>46.318179524432068</v>
      </c>
      <c r="D11" s="71">
        <f>SUM(D12:D14)</f>
        <v>856089.971371172</v>
      </c>
      <c r="E11" s="72">
        <f>IF(ISNUMBER(D11/D$8*100),D11/D$8*100,0)</f>
        <v>58.074688516238972</v>
      </c>
      <c r="F11" s="71">
        <f>SUM(F12:F14)</f>
        <v>164300.80023460701</v>
      </c>
      <c r="G11" s="72">
        <f>IF(ISNUMBER(F11/F$8*100),F11/F$8*100,0)</f>
        <v>79.764804710328491</v>
      </c>
      <c r="H11" s="71">
        <f>SUM(H12:H14)</f>
        <v>641656.25802317681</v>
      </c>
      <c r="I11" s="72">
        <f>IF(ISNUMBER(H11/H$8*100),H11/H$8*100,0)</f>
        <v>54.220216776673503</v>
      </c>
      <c r="J11" s="71">
        <f>SUM(J12:J14)</f>
        <v>50132.913113388146</v>
      </c>
      <c r="K11" s="72">
        <f>IF(ISNUMBER(J11/J$8*100),J11/J$8*100,0)</f>
        <v>59.181020303443255</v>
      </c>
      <c r="L11" s="71">
        <f>SUM(L12:L14)</f>
        <v>520052.90973103832</v>
      </c>
      <c r="M11" s="72">
        <f>IF(ISNUMBER(L11/L$8*100),L11/L$8*100,0)</f>
        <v>39.984399299376008</v>
      </c>
      <c r="N11" s="71">
        <f>SUM(N12:N14)</f>
        <v>118144.26334354555</v>
      </c>
      <c r="O11" s="72">
        <f>IF(ISNUMBER(N11/N$8*100),N11/N$8*100,0)</f>
        <v>26.174196845280612</v>
      </c>
    </row>
    <row r="12" spans="1:17">
      <c r="A12" s="181" t="s">
        <v>69</v>
      </c>
      <c r="B12" s="71">
        <f>[1]MercLab!C115</f>
        <v>423180.02512036549</v>
      </c>
      <c r="C12" s="72">
        <f>IF(ISNUMBER(B12/B$8*100),B12/B$8*100,0)</f>
        <v>13.117243528149352</v>
      </c>
      <c r="D12" s="71">
        <f t="shared" si="0"/>
        <v>262140.87699019091</v>
      </c>
      <c r="E12" s="72">
        <f>IF(ISNUMBER(D12/D$8*100),D12/D$8*100,0)</f>
        <v>17.78288531308883</v>
      </c>
      <c r="F12" s="71">
        <f>[1]MercLab!D115</f>
        <v>67446.663142267542</v>
      </c>
      <c r="G12" s="72">
        <f>IF(ISNUMBER(F12/F$8*100),F12/F$8*100,0)</f>
        <v>32.74402745588764</v>
      </c>
      <c r="H12" s="71">
        <f>[1]MercLab!E115</f>
        <v>181268.59601596056</v>
      </c>
      <c r="I12" s="72">
        <f>IF(ISNUMBER(H12/H$8*100),H12/H$8*100,0)</f>
        <v>15.317270653711338</v>
      </c>
      <c r="J12" s="71">
        <f>[1]MercLab!F115</f>
        <v>13425.617831962802</v>
      </c>
      <c r="K12" s="72">
        <f>IF(ISNUMBER(J12/J$8*100),J12/J$8*100,0)</f>
        <v>15.848705214927469</v>
      </c>
      <c r="L12" s="71">
        <f>[1]MercLab!G115</f>
        <v>135189.14498252803</v>
      </c>
      <c r="M12" s="72">
        <f>IF(ISNUMBER(L12/L$8*100),L12/L$8*100,0)</f>
        <v>10.394051552789575</v>
      </c>
      <c r="N12" s="71">
        <f>[1]MercLab!H115</f>
        <v>25850.003147643609</v>
      </c>
      <c r="O12" s="72">
        <f>IF(ISNUMBER(N12/N$8*100),N12/N$8*100,0)</f>
        <v>5.7269227611169606</v>
      </c>
    </row>
    <row r="13" spans="1:17">
      <c r="A13" s="181" t="s">
        <v>70</v>
      </c>
      <c r="B13" s="71">
        <f>[1]MercLab!C116</f>
        <v>246757.29426099738</v>
      </c>
      <c r="C13" s="72">
        <f>IF(ISNUMBER(B13/B$8*100),B13/B$8*100,0)</f>
        <v>7.6486963680482658</v>
      </c>
      <c r="D13" s="71">
        <f t="shared" si="0"/>
        <v>156886.93079676726</v>
      </c>
      <c r="E13" s="72">
        <f>IF(ISNUMBER(D13/D$8*100),D13/D$8*100,0)</f>
        <v>10.642759456343057</v>
      </c>
      <c r="F13" s="71">
        <f>[1]MercLab!D116</f>
        <v>13282.275939955793</v>
      </c>
      <c r="G13" s="72">
        <f>IF(ISNUMBER(F13/F$8*100),F13/F$8*100,0)</f>
        <v>6.448283544246018</v>
      </c>
      <c r="H13" s="71">
        <f>[1]MercLab!E116</f>
        <v>136183.14336038535</v>
      </c>
      <c r="I13" s="72">
        <f>IF(ISNUMBER(H13/H$8*100),H13/H$8*100,0)</f>
        <v>11.507531426682025</v>
      </c>
      <c r="J13" s="71">
        <f>[1]MercLab!F116</f>
        <v>7421.5114964261338</v>
      </c>
      <c r="K13" s="72">
        <f>IF(ISNUMBER(J13/J$8*100),J13/J$8*100,0)</f>
        <v>8.760963512310628</v>
      </c>
      <c r="L13" s="71">
        <f>[1]MercLab!G116</f>
        <v>78849.57815194354</v>
      </c>
      <c r="M13" s="72">
        <f>IF(ISNUMBER(L13/L$8*100),L13/L$8*100,0)</f>
        <v>6.0623697289670204</v>
      </c>
      <c r="N13" s="71">
        <f>[1]MercLab!H116</f>
        <v>11020.785312289454</v>
      </c>
      <c r="O13" s="72">
        <f>IF(ISNUMBER(N13/N$8*100),N13/N$8*100,0)</f>
        <v>2.4415929812405963</v>
      </c>
    </row>
    <row r="14" spans="1:17">
      <c r="A14" s="181" t="s">
        <v>120</v>
      </c>
      <c r="B14" s="71">
        <f>[1]MercLab!C117</f>
        <v>824349.82506446098</v>
      </c>
      <c r="C14" s="72">
        <f>IF(ISNUMBER(B14/B$8*100),B14/B$8*100,0)</f>
        <v>25.552239628234446</v>
      </c>
      <c r="D14" s="71">
        <f t="shared" si="0"/>
        <v>437062.16358421382</v>
      </c>
      <c r="E14" s="72">
        <f>IF(ISNUMBER(D14/D$8*100),D14/D$8*100,0)</f>
        <v>29.649043746807081</v>
      </c>
      <c r="F14" s="71">
        <f>[1]MercLab!D117</f>
        <v>83571.861152383673</v>
      </c>
      <c r="G14" s="72">
        <f>IF(ISNUMBER(F14/F$8*100),F14/F$8*100,0)</f>
        <v>40.572493710194848</v>
      </c>
      <c r="H14" s="71">
        <f>[1]MercLab!E117</f>
        <v>324204.51864683093</v>
      </c>
      <c r="I14" s="72">
        <f>IF(ISNUMBER(H14/H$8*100),H14/H$8*100,0)</f>
        <v>27.395414696280142</v>
      </c>
      <c r="J14" s="71">
        <f>[1]MercLab!F117</f>
        <v>29285.783784999214</v>
      </c>
      <c r="K14" s="72">
        <f>IF(ISNUMBER(J14/J$8*100),J14/J$8*100,0)</f>
        <v>34.57135157620516</v>
      </c>
      <c r="L14" s="71">
        <f>[1]MercLab!G117</f>
        <v>306014.18659656675</v>
      </c>
      <c r="M14" s="72">
        <f>IF(ISNUMBER(L14/L$8*100),L14/L$8*100,0)</f>
        <v>23.527978017619414</v>
      </c>
      <c r="N14" s="71">
        <f>[1]MercLab!H117</f>
        <v>81273.474883612493</v>
      </c>
      <c r="O14" s="72">
        <f>IF(ISNUMBER(N14/N$8*100),N14/N$8*100,0)</f>
        <v>18.005681102923056</v>
      </c>
    </row>
    <row r="15" spans="1:17">
      <c r="A15" s="180" t="s">
        <v>71</v>
      </c>
      <c r="B15" s="71">
        <f>[1]MercLab!C118</f>
        <v>1731848.165250103</v>
      </c>
      <c r="C15" s="72">
        <f>IF(ISNUMBER(B15/B$8*100),B15/B$8*100,0)</f>
        <v>53.681820475583187</v>
      </c>
      <c r="D15" s="71">
        <f t="shared" si="0"/>
        <v>618028.9490114185</v>
      </c>
      <c r="E15" s="72">
        <f>IF(ISNUMBER(D15/D$8*100),D15/D$8*100,0)</f>
        <v>41.925311483756609</v>
      </c>
      <c r="F15" s="107">
        <f>[1]MercLab!D118</f>
        <v>41680.773758180483</v>
      </c>
      <c r="G15" s="72">
        <f>IF(ISNUMBER(F15/F$8*100),F15/F$8*100,0)</f>
        <v>20.235195289671946</v>
      </c>
      <c r="H15" s="71">
        <f>[1]MercLab!E118</f>
        <v>541769.95487089106</v>
      </c>
      <c r="I15" s="72">
        <f>IF(ISNUMBER(H15/H$8*100),H15/H$8*100,0)</f>
        <v>45.779783223320955</v>
      </c>
      <c r="J15" s="71">
        <f>[1]MercLab!F118</f>
        <v>34578.220382347019</v>
      </c>
      <c r="K15" s="72">
        <f>IF(ISNUMBER(J15/J$8*100),J15/J$8*100,0)</f>
        <v>40.818979696556354</v>
      </c>
      <c r="L15" s="71">
        <f>[1]MercLab!G118</f>
        <v>780586.63680120814</v>
      </c>
      <c r="M15" s="72">
        <f>IF(ISNUMBER(L15/L$8*100),L15/L$8*100,0)</f>
        <v>60.01560070062564</v>
      </c>
      <c r="N15" s="71">
        <f>[1]MercLab!H118</f>
        <v>333232.57943759026</v>
      </c>
      <c r="O15" s="72">
        <f>IF(ISNUMBER(N15/N$8*100),N15/N$8*100,0)</f>
        <v>73.825803154720845</v>
      </c>
      <c r="P15" s="213"/>
    </row>
    <row r="16" spans="1:17">
      <c r="A16" s="179"/>
      <c r="B16" s="107"/>
      <c r="C16" s="72"/>
      <c r="D16" s="107">
        <f t="shared" si="0"/>
        <v>0</v>
      </c>
      <c r="E16" s="72"/>
      <c r="F16" s="107"/>
      <c r="G16" s="72"/>
      <c r="H16" s="107"/>
      <c r="I16" s="72"/>
      <c r="J16" s="107"/>
      <c r="K16" s="72"/>
      <c r="L16" s="107"/>
      <c r="M16" s="72"/>
      <c r="N16" s="107"/>
      <c r="O16" s="72"/>
    </row>
    <row r="17" spans="1:15">
      <c r="A17" s="179" t="s">
        <v>14</v>
      </c>
      <c r="B17" s="105"/>
      <c r="C17" s="69"/>
      <c r="D17" s="105"/>
      <c r="E17" s="69"/>
      <c r="F17" s="105"/>
      <c r="G17" s="69"/>
      <c r="H17" s="105"/>
      <c r="I17" s="69"/>
      <c r="J17" s="105"/>
      <c r="K17" s="69"/>
      <c r="L17" s="105"/>
      <c r="M17" s="69"/>
      <c r="N17" s="105"/>
      <c r="O17" s="69"/>
    </row>
    <row r="18" spans="1:15">
      <c r="A18" s="182" t="s">
        <v>45</v>
      </c>
      <c r="B18" s="71">
        <f>[1]MercLab!C120</f>
        <v>386333.45503219689</v>
      </c>
      <c r="C18" s="72">
        <f>IF(ISNUMBER(B18/B$8*100),B18/B$8*100,0)</f>
        <v>11.97511629072585</v>
      </c>
      <c r="D18" s="71">
        <f t="shared" si="0"/>
        <v>121562.83340725477</v>
      </c>
      <c r="E18" s="72">
        <f>IF(ISNUMBER(D18/D$8*100),D18/D$8*100,0)</f>
        <v>8.2464739938145009</v>
      </c>
      <c r="F18" s="71">
        <f>[1]MercLab!D120</f>
        <v>2026.340892682862</v>
      </c>
      <c r="G18" s="72">
        <f>IF(ISNUMBER(F18/F$8*100),F18/F$8*100,0)</f>
        <v>0.98374862052167045</v>
      </c>
      <c r="H18" s="71">
        <f>[1]MercLab!E120</f>
        <v>112501.5122679756</v>
      </c>
      <c r="I18" s="72">
        <f>IF(ISNUMBER(H18/H$8*100),H18/H$8*100,0)</f>
        <v>9.5064238937928369</v>
      </c>
      <c r="J18" s="71">
        <f>[1]MercLab!F120</f>
        <v>7034.9802465963203</v>
      </c>
      <c r="K18" s="72">
        <f>IF(ISNUMBER(J18/J$8*100),J18/J$8*100,0)</f>
        <v>8.3046701847644062</v>
      </c>
      <c r="L18" s="71">
        <f>[1]MercLab!G120</f>
        <v>233642.18086213217</v>
      </c>
      <c r="M18" s="72">
        <f>IF(ISNUMBER(L18/L$8*100),L18/L$8*100,0)</f>
        <v>17.963638079825476</v>
      </c>
      <c r="N18" s="71">
        <f>[1]MercLab!H120</f>
        <v>31128.44076281743</v>
      </c>
      <c r="O18" s="72">
        <f>IF(ISNUMBER(N18/N$8*100),N18/N$8*100,0)</f>
        <v>6.8963309174262371</v>
      </c>
    </row>
    <row r="19" spans="1:15">
      <c r="A19" s="182" t="s">
        <v>46</v>
      </c>
      <c r="B19" s="71">
        <f>[1]MercLab!C121</f>
        <v>1711485.8122490814</v>
      </c>
      <c r="C19" s="72">
        <f>IF(ISNUMBER(B19/B$8*100),B19/B$8*100,0)</f>
        <v>53.050651877668933</v>
      </c>
      <c r="D19" s="71">
        <f t="shared" si="0"/>
        <v>655792.2832036434</v>
      </c>
      <c r="E19" s="72">
        <f>IF(ISNUMBER(D19/D$8*100),D19/D$8*100,0)</f>
        <v>44.487067775604636</v>
      </c>
      <c r="F19" s="71">
        <f>[1]MercLab!D121</f>
        <v>30102.075032537217</v>
      </c>
      <c r="G19" s="72">
        <f>IF(ISNUMBER(F19/F$8*100),F19/F$8*100,0)</f>
        <v>14.613964952802712</v>
      </c>
      <c r="H19" s="71">
        <f>[1]MercLab!E121</f>
        <v>573141.19370260427</v>
      </c>
      <c r="I19" s="72">
        <f>IF(ISNUMBER(H19/H$8*100),H19/H$8*100,0)</f>
        <v>48.430665761657934</v>
      </c>
      <c r="J19" s="71">
        <f>[1]MercLab!F121</f>
        <v>52549.01446850194</v>
      </c>
      <c r="K19" s="72">
        <f>IF(ISNUMBER(J19/J$8*100),J19/J$8*100,0)</f>
        <v>62.033185367714793</v>
      </c>
      <c r="L19" s="71">
        <f>[1]MercLab!G121</f>
        <v>785867.82070371672</v>
      </c>
      <c r="M19" s="72">
        <f>IF(ISNUMBER(L19/L$8*100),L19/L$8*100,0)</f>
        <v>60.4216458586857</v>
      </c>
      <c r="N19" s="71">
        <f>[1]MercLab!H121</f>
        <v>269825.70834183012</v>
      </c>
      <c r="O19" s="72">
        <f>IF(ISNUMBER(N19/N$8*100),N19/N$8*100,0)</f>
        <v>59.778367600631988</v>
      </c>
    </row>
    <row r="20" spans="1:15">
      <c r="A20" s="182" t="s">
        <v>47</v>
      </c>
      <c r="B20" s="71">
        <f>[1]MercLab!C122</f>
        <v>836276.62825784308</v>
      </c>
      <c r="C20" s="72">
        <f>IF(ISNUMBER(B20/B$8*100),B20/B$8*100,0)</f>
        <v>25.921932838483215</v>
      </c>
      <c r="D20" s="71">
        <f t="shared" si="0"/>
        <v>473691.70664587279</v>
      </c>
      <c r="E20" s="72">
        <f>IF(ISNUMBER(D20/D$8*100),D20/D$8*100,0)</f>
        <v>32.133886899905647</v>
      </c>
      <c r="F20" s="71">
        <f>[1]MercLab!D122</f>
        <v>84780.965526834843</v>
      </c>
      <c r="G20" s="72">
        <f>IF(ISNUMBER(F20/F$8*100),F20/F$8*100,0)</f>
        <v>41.159490086139378</v>
      </c>
      <c r="H20" s="71">
        <f>[1]MercLab!E122</f>
        <v>365175.61876795633</v>
      </c>
      <c r="I20" s="72">
        <f>IF(ISNUMBER(H20/H$8*100),H20/H$8*100,0)</f>
        <v>30.857489447939418</v>
      </c>
      <c r="J20" s="71">
        <f>[1]MercLab!F122</f>
        <v>23735.122351081656</v>
      </c>
      <c r="K20" s="72">
        <f>IF(ISNUMBER(J20/J$8*100),J20/J$8*100,0)</f>
        <v>28.018893587672888</v>
      </c>
      <c r="L20" s="71">
        <f>[1]MercLab!G122</f>
        <v>226356.09266725508</v>
      </c>
      <c r="M20" s="72">
        <f>IF(ISNUMBER(L20/L$8*100),L20/L$8*100,0)</f>
        <v>17.403445348926024</v>
      </c>
      <c r="N20" s="71">
        <f>[1]MercLab!H122</f>
        <v>136228.82894465979</v>
      </c>
      <c r="O20" s="72">
        <f>IF(ISNUMBER(N20/N$8*100),N20/N$8*100,0)</f>
        <v>30.180730607555024</v>
      </c>
    </row>
    <row r="21" spans="1:15">
      <c r="A21" s="182" t="s">
        <v>48</v>
      </c>
      <c r="B21" s="71">
        <f>[1]MercLab!C123</f>
        <v>278652.65718191647</v>
      </c>
      <c r="C21" s="72">
        <f>IF(ISNUMBER(B21/B$8*100),B21/B$8*100,0)</f>
        <v>8.6373518291216005</v>
      </c>
      <c r="D21" s="71">
        <f t="shared" si="0"/>
        <v>214677.34773288172</v>
      </c>
      <c r="E21" s="72">
        <f>IF(ISNUMBER(D21/D$8*100),D21/D$8*100,0)</f>
        <v>14.563095606774738</v>
      </c>
      <c r="F21" s="106">
        <f>[1]MercLab!D123</f>
        <v>88302.789556254793</v>
      </c>
      <c r="G21" s="72">
        <f>IF(ISNUMBER(F21/F$8*100),F21/F$8*100,0)</f>
        <v>42.869266335127207</v>
      </c>
      <c r="H21" s="71">
        <f>[1]MercLab!E123</f>
        <v>126374.55817662695</v>
      </c>
      <c r="I21" s="72">
        <f>IF(ISNUMBER(H21/H$8*100),H21/H$8*100,0)</f>
        <v>10.678701958744943</v>
      </c>
      <c r="J21" s="71">
        <f>[1]MercLab!F123</f>
        <v>0</v>
      </c>
      <c r="K21" s="72">
        <f>IF(ISNUMBER(J21/J$8*100),J21/J$8*100,0)</f>
        <v>0</v>
      </c>
      <c r="L21" s="71">
        <f>[1]MercLab!G123</f>
        <v>51127.972861549366</v>
      </c>
      <c r="M21" s="72">
        <f>IF(ISNUMBER(L21/L$8*100),L21/L$8*100,0)</f>
        <v>3.9309871053719032</v>
      </c>
      <c r="N21" s="71">
        <f>[1]MercLab!H123</f>
        <v>12847.33658748493</v>
      </c>
      <c r="O21" s="72">
        <f>IF(ISNUMBER(N21/N$8*100),N21/N$8*100,0)</f>
        <v>2.8462551397911549</v>
      </c>
    </row>
    <row r="22" spans="1:15">
      <c r="A22" s="181" t="s">
        <v>64</v>
      </c>
      <c r="B22" s="106">
        <f>[1]MercLab!C124</f>
        <v>13386.756974887532</v>
      </c>
      <c r="C22" s="72">
        <f>IF(ISNUMBER(B22/B$8*100),B22/B$8*100,0)</f>
        <v>0.41494716401561338</v>
      </c>
      <c r="D22" s="106">
        <f t="shared" si="0"/>
        <v>8394.7493929475295</v>
      </c>
      <c r="E22" s="72">
        <f>IF(ISNUMBER(D22/D$8*100),D22/D$8*100,0)</f>
        <v>0.56947572389671242</v>
      </c>
      <c r="F22" s="107">
        <f>[1]MercLab!D124</f>
        <v>769.40298447764803</v>
      </c>
      <c r="G22" s="72">
        <f>IF(ISNUMBER(F22/F$8*100),F22/F$8*100,0)</f>
        <v>0.37353000540941217</v>
      </c>
      <c r="H22" s="106">
        <f>[1]MercLab!E124</f>
        <v>6233.3299789145567</v>
      </c>
      <c r="I22" s="72">
        <f>IF(ISNUMBER(H22/H$8*100),H22/H$8*100,0)</f>
        <v>0.52671893786014823</v>
      </c>
      <c r="J22" s="106">
        <f>[1]MercLab!F124</f>
        <v>1392.0164295553245</v>
      </c>
      <c r="K22" s="72">
        <f>IF(ISNUMBER(J22/J$8*100),J22/J$8*100,0)</f>
        <v>1.643250859847603</v>
      </c>
      <c r="L22" s="106">
        <f>[1]MercLab!G124</f>
        <v>3645.4794375933284</v>
      </c>
      <c r="M22" s="72">
        <f>IF(ISNUMBER(L22/L$8*100),L22/L$8*100,0)</f>
        <v>0.28028360719254869</v>
      </c>
      <c r="N22" s="106">
        <f>[1]MercLab!H124</f>
        <v>1346.5281443466831</v>
      </c>
      <c r="O22" s="72">
        <f>IF(ISNUMBER(N22/N$8*100),N22/N$8*100,0)</f>
        <v>0.29831573459775584</v>
      </c>
    </row>
    <row r="23" spans="1:15">
      <c r="A23"/>
      <c r="B23" s="107"/>
      <c r="C23" s="108"/>
      <c r="D23" s="107">
        <f t="shared" si="0"/>
        <v>0</v>
      </c>
      <c r="E23" s="108"/>
      <c r="F23" s="107"/>
      <c r="G23" s="108"/>
      <c r="H23" s="107"/>
      <c r="I23" s="108"/>
      <c r="J23" s="107"/>
      <c r="K23" s="108"/>
      <c r="L23" s="107"/>
      <c r="M23" s="108"/>
      <c r="N23" s="107"/>
      <c r="O23" s="108"/>
    </row>
    <row r="24" spans="1:15">
      <c r="A24" s="184" t="s">
        <v>20</v>
      </c>
      <c r="B24" s="105"/>
      <c r="C24" s="69"/>
      <c r="D24" s="105"/>
      <c r="E24" s="69"/>
      <c r="F24" s="105"/>
      <c r="G24" s="69"/>
      <c r="H24" s="105"/>
      <c r="I24" s="69"/>
      <c r="J24" s="105"/>
      <c r="K24" s="69"/>
      <c r="L24" s="105"/>
      <c r="M24" s="69"/>
      <c r="N24" s="105"/>
      <c r="O24" s="69"/>
    </row>
    <row r="25" spans="1:15">
      <c r="A25" s="182" t="s">
        <v>49</v>
      </c>
      <c r="B25" s="106">
        <f>[1]MercLab!C126</f>
        <v>20575.544079034436</v>
      </c>
      <c r="C25" s="72">
        <f t="shared" ref="C25:C33" si="1">IF(ISNUMBER(B25/B$8*100),B25/B$8*100,0)</f>
        <v>0.63777684764799536</v>
      </c>
      <c r="D25" s="106">
        <f t="shared" si="0"/>
        <v>1494.3263273856237</v>
      </c>
      <c r="E25" s="72">
        <f t="shared" ref="E25:E33" si="2">IF(ISNUMBER(D25/D$8*100),D25/D$8*100,0)</f>
        <v>0.10137081253917578</v>
      </c>
      <c r="F25" s="106">
        <f>[1]MercLab!D126</f>
        <v>0</v>
      </c>
      <c r="G25" s="72">
        <f t="shared" ref="G25:G33" si="3">IF(ISNUMBER(F25/F$8*100),F25/F$8*100,0)</f>
        <v>0</v>
      </c>
      <c r="H25" s="106">
        <f>[1]MercLab!E126</f>
        <v>1494.3263273856237</v>
      </c>
      <c r="I25" s="72">
        <f t="shared" ref="I25:I33" si="4">IF(ISNUMBER(H25/H$8*100),H25/H$8*100,0)</f>
        <v>0.12627118709253252</v>
      </c>
      <c r="J25" s="106">
        <f>[1]MercLab!F126</f>
        <v>0</v>
      </c>
      <c r="K25" s="72">
        <f t="shared" ref="K25:K33" si="5">IF(ISNUMBER(J25/J$8*100),J25/J$8*100,0)</f>
        <v>0</v>
      </c>
      <c r="L25" s="106">
        <f>[1]MercLab!G126</f>
        <v>267.01328480576797</v>
      </c>
      <c r="M25" s="72">
        <f t="shared" ref="M25:M33" si="6">IF(ISNUMBER(L25/L$8*100),L25/L$8*100,0)</f>
        <v>2.0529383834105366E-2</v>
      </c>
      <c r="N25" s="106">
        <f>[1]MercLab!H126</f>
        <v>18814.204466843039</v>
      </c>
      <c r="O25" s="72">
        <f t="shared" ref="O25:O33" si="7">IF(ISNUMBER(N25/N$8*100),N25/N$8*100,0)</f>
        <v>4.1681811479119171</v>
      </c>
    </row>
    <row r="26" spans="1:15">
      <c r="A26" s="182" t="s">
        <v>50</v>
      </c>
      <c r="B26" s="106">
        <f>[1]MercLab!C127</f>
        <v>109565.63064773536</v>
      </c>
      <c r="C26" s="72">
        <f t="shared" si="1"/>
        <v>3.3961883222461298</v>
      </c>
      <c r="D26" s="106">
        <f t="shared" si="0"/>
        <v>22851.902162616861</v>
      </c>
      <c r="E26" s="72">
        <f t="shared" si="2"/>
        <v>1.5502075067786867</v>
      </c>
      <c r="F26" s="106">
        <f>[1]MercLab!D127</f>
        <v>0</v>
      </c>
      <c r="G26" s="72">
        <f t="shared" si="3"/>
        <v>0</v>
      </c>
      <c r="H26" s="106">
        <f>[1]MercLab!E127</f>
        <v>20761.603877528985</v>
      </c>
      <c r="I26" s="72">
        <f t="shared" si="4"/>
        <v>1.7543640365000321</v>
      </c>
      <c r="J26" s="106">
        <f>[1]MercLab!F127</f>
        <v>2090.2982850878748</v>
      </c>
      <c r="K26" s="72">
        <f t="shared" si="5"/>
        <v>2.4675602826080754</v>
      </c>
      <c r="L26" s="106">
        <f>[1]MercLab!G127</f>
        <v>5267.1011691338817</v>
      </c>
      <c r="M26" s="72">
        <f t="shared" si="6"/>
        <v>0.40496240354809038</v>
      </c>
      <c r="N26" s="106">
        <f>[1]MercLab!H127</f>
        <v>81446.627315984588</v>
      </c>
      <c r="O26" s="72">
        <f t="shared" si="7"/>
        <v>18.044042050131871</v>
      </c>
    </row>
    <row r="27" spans="1:15">
      <c r="A27" s="182" t="s">
        <v>51</v>
      </c>
      <c r="B27" s="106">
        <f>[1]MercLab!C128</f>
        <v>317397.649438894</v>
      </c>
      <c r="C27" s="72">
        <f t="shared" si="1"/>
        <v>9.8383241547564886</v>
      </c>
      <c r="D27" s="106">
        <f t="shared" si="0"/>
        <v>153828.10864074397</v>
      </c>
      <c r="E27" s="72">
        <f t="shared" si="2"/>
        <v>10.435257733535694</v>
      </c>
      <c r="F27" s="106">
        <f>[1]MercLab!D128</f>
        <v>2215.0133629166139</v>
      </c>
      <c r="G27" s="72">
        <f t="shared" si="3"/>
        <v>1.0753453913281501</v>
      </c>
      <c r="H27" s="106">
        <f>[1]MercLab!E128</f>
        <v>136073.21990115361</v>
      </c>
      <c r="I27" s="72">
        <f t="shared" si="4"/>
        <v>11.498242849326374</v>
      </c>
      <c r="J27" s="106">
        <f>[1]MercLab!F128</f>
        <v>15539.875376673741</v>
      </c>
      <c r="K27" s="72">
        <f t="shared" si="5"/>
        <v>18.344548981222218</v>
      </c>
      <c r="L27" s="106">
        <f>[1]MercLab!G128</f>
        <v>28860.757268907768</v>
      </c>
      <c r="M27" s="72">
        <f t="shared" si="6"/>
        <v>2.2189666111457655</v>
      </c>
      <c r="N27" s="106">
        <f>[1]MercLab!H128</f>
        <v>134708.78352925088</v>
      </c>
      <c r="O27" s="72">
        <f t="shared" si="7"/>
        <v>29.843973097789295</v>
      </c>
    </row>
    <row r="28" spans="1:15">
      <c r="A28" s="182" t="s">
        <v>52</v>
      </c>
      <c r="B28" s="106">
        <f>[1]MercLab!C129</f>
        <v>540797.81661677756</v>
      </c>
      <c r="C28" s="72">
        <f t="shared" si="1"/>
        <v>16.763023391843781</v>
      </c>
      <c r="D28" s="106">
        <f t="shared" si="0"/>
        <v>337276.3239729756</v>
      </c>
      <c r="E28" s="72">
        <f t="shared" si="2"/>
        <v>22.879858558862029</v>
      </c>
      <c r="F28" s="107">
        <f>[1]MercLab!D129</f>
        <v>19247.567962159515</v>
      </c>
      <c r="G28" s="72">
        <f t="shared" si="3"/>
        <v>9.3443154108694984</v>
      </c>
      <c r="H28" s="106">
        <f>[1]MercLab!E129</f>
        <v>294754.51580175787</v>
      </c>
      <c r="I28" s="72">
        <f t="shared" si="4"/>
        <v>24.906877386205565</v>
      </c>
      <c r="J28" s="106">
        <f>[1]MercLab!F129</f>
        <v>23274.240209058229</v>
      </c>
      <c r="K28" s="72">
        <f t="shared" si="5"/>
        <v>27.474830342377476</v>
      </c>
      <c r="L28" s="106">
        <f>[1]MercLab!G129</f>
        <v>105152.90819020923</v>
      </c>
      <c r="M28" s="72">
        <f t="shared" si="6"/>
        <v>8.0847079016295265</v>
      </c>
      <c r="N28" s="106">
        <f>[1]MercLab!H129</f>
        <v>98368.584453595249</v>
      </c>
      <c r="O28" s="72">
        <f t="shared" si="7"/>
        <v>21.793006448337842</v>
      </c>
    </row>
    <row r="29" spans="1:15">
      <c r="A29" s="182" t="s">
        <v>53</v>
      </c>
      <c r="B29" s="107">
        <f>[1]MercLab!C130</f>
        <v>370748.84824069863</v>
      </c>
      <c r="C29" s="72">
        <f t="shared" si="1"/>
        <v>11.492042727609569</v>
      </c>
      <c r="D29" s="107">
        <f t="shared" si="0"/>
        <v>218994.34944033195</v>
      </c>
      <c r="E29" s="72">
        <f t="shared" si="2"/>
        <v>14.855948622074861</v>
      </c>
      <c r="F29" s="71">
        <f>[1]MercLab!D130</f>
        <v>26174.79862037686</v>
      </c>
      <c r="G29" s="72">
        <f t="shared" si="3"/>
        <v>12.707349552195138</v>
      </c>
      <c r="H29" s="107">
        <f>[1]MercLab!E130</f>
        <v>184204.5130148069</v>
      </c>
      <c r="I29" s="72">
        <f t="shared" si="4"/>
        <v>15.565356843357787</v>
      </c>
      <c r="J29" s="107">
        <f>[1]MercLab!F130</f>
        <v>8615.0378051482057</v>
      </c>
      <c r="K29" s="72">
        <f t="shared" si="5"/>
        <v>10.16990028303883</v>
      </c>
      <c r="L29" s="107">
        <f>[1]MercLab!G130</f>
        <v>114286.57676848986</v>
      </c>
      <c r="M29" s="72">
        <f t="shared" si="6"/>
        <v>8.7869523168968353</v>
      </c>
      <c r="N29" s="107">
        <f>[1]MercLab!H130</f>
        <v>37467.922031880174</v>
      </c>
      <c r="O29" s="72">
        <f t="shared" si="7"/>
        <v>8.3008073256536576</v>
      </c>
    </row>
    <row r="30" spans="1:15">
      <c r="A30" s="182" t="s">
        <v>65</v>
      </c>
      <c r="B30" s="71">
        <f>[1]MercLab!C131</f>
        <v>394113.65301814233</v>
      </c>
      <c r="C30" s="72">
        <f t="shared" si="1"/>
        <v>12.216277842833222</v>
      </c>
      <c r="D30" s="71">
        <f t="shared" si="0"/>
        <v>216919.2223673469</v>
      </c>
      <c r="E30" s="72">
        <f t="shared" si="2"/>
        <v>14.715177952606323</v>
      </c>
      <c r="F30" s="106">
        <f>[1]MercLab!D131</f>
        <v>27998.026167140142</v>
      </c>
      <c r="G30" s="72">
        <f t="shared" si="3"/>
        <v>13.592490640993269</v>
      </c>
      <c r="H30" s="71">
        <f>[1]MercLab!E131</f>
        <v>182115.17654358709</v>
      </c>
      <c r="I30" s="72">
        <f t="shared" si="4"/>
        <v>15.3888070552548</v>
      </c>
      <c r="J30" s="71">
        <f>[1]MercLab!F131</f>
        <v>6806.0196566196782</v>
      </c>
      <c r="K30" s="72">
        <f t="shared" si="5"/>
        <v>8.0343862438841107</v>
      </c>
      <c r="L30" s="71">
        <f>[1]MercLab!G131</f>
        <v>154815.4512911753</v>
      </c>
      <c r="M30" s="72">
        <f t="shared" si="6"/>
        <v>11.903025069777819</v>
      </c>
      <c r="N30" s="71">
        <f>[1]MercLab!H131</f>
        <v>22378.979359622674</v>
      </c>
      <c r="O30" s="72">
        <f t="shared" si="7"/>
        <v>4.9579369694147442</v>
      </c>
    </row>
    <row r="31" spans="1:15">
      <c r="A31" s="182" t="s">
        <v>66</v>
      </c>
      <c r="B31" s="106">
        <f>[1]MercLab!C132</f>
        <v>494416.00498174754</v>
      </c>
      <c r="C31" s="72">
        <f t="shared" si="1"/>
        <v>15.325333797869229</v>
      </c>
      <c r="D31" s="106">
        <f t="shared" si="0"/>
        <v>222051.6060228498</v>
      </c>
      <c r="E31" s="72">
        <f t="shared" si="2"/>
        <v>15.06334414086545</v>
      </c>
      <c r="F31" s="106">
        <f>[1]MercLab!D132</f>
        <v>47655.571759057391</v>
      </c>
      <c r="G31" s="72">
        <f t="shared" si="3"/>
        <v>23.135842121842547</v>
      </c>
      <c r="H31" s="106">
        <f>[1]MercLab!E132</f>
        <v>161751.53408404227</v>
      </c>
      <c r="I31" s="72">
        <f t="shared" si="4"/>
        <v>13.668070921673269</v>
      </c>
      <c r="J31" s="106">
        <f>[1]MercLab!F132</f>
        <v>12644.500179750145</v>
      </c>
      <c r="K31" s="72">
        <f t="shared" si="5"/>
        <v>14.92660959422375</v>
      </c>
      <c r="L31" s="106">
        <f>[1]MercLab!G132</f>
        <v>249288.53484396782</v>
      </c>
      <c r="M31" s="72">
        <f t="shared" si="6"/>
        <v>19.166611957065491</v>
      </c>
      <c r="N31" s="106">
        <f>[1]MercLab!H132</f>
        <v>23075.864114930391</v>
      </c>
      <c r="O31" s="72">
        <f t="shared" si="7"/>
        <v>5.11232786616831</v>
      </c>
    </row>
    <row r="32" spans="1:15">
      <c r="A32" s="182" t="s">
        <v>67</v>
      </c>
      <c r="B32" s="106">
        <f>[1]MercLab!C133</f>
        <v>658367.91639740532</v>
      </c>
      <c r="C32" s="72">
        <f t="shared" si="1"/>
        <v>20.407324963054911</v>
      </c>
      <c r="D32" s="106">
        <f t="shared" si="0"/>
        <v>236673.26732365548</v>
      </c>
      <c r="E32" s="72">
        <f t="shared" si="2"/>
        <v>16.055235710713163</v>
      </c>
      <c r="F32" s="106">
        <f>[1]MercLab!D133</f>
        <v>69868.076621728396</v>
      </c>
      <c r="G32" s="72">
        <f t="shared" si="3"/>
        <v>33.919576041386676</v>
      </c>
      <c r="H32" s="106">
        <f>[1]MercLab!E133</f>
        <v>155655.29565152436</v>
      </c>
      <c r="I32" s="72">
        <f t="shared" si="4"/>
        <v>13.152936275668663</v>
      </c>
      <c r="J32" s="106">
        <f>[1]MercLab!F133</f>
        <v>11149.895050402725</v>
      </c>
      <c r="K32" s="72">
        <f t="shared" si="5"/>
        <v>13.162254582467639</v>
      </c>
      <c r="L32" s="106">
        <f>[1]MercLab!G133</f>
        <v>398950.18026543793</v>
      </c>
      <c r="M32" s="72">
        <f t="shared" si="6"/>
        <v>30.673385361003508</v>
      </c>
      <c r="N32" s="106">
        <f>[1]MercLab!H133</f>
        <v>22744.468808296198</v>
      </c>
      <c r="O32" s="72">
        <f t="shared" si="7"/>
        <v>5.038909100466392</v>
      </c>
    </row>
    <row r="33" spans="1:15">
      <c r="A33" s="181" t="s">
        <v>121</v>
      </c>
      <c r="B33" s="106">
        <f>[1]MercLab!C134</f>
        <v>320152.24627549632</v>
      </c>
      <c r="C33" s="72">
        <f t="shared" si="1"/>
        <v>9.9237079521540732</v>
      </c>
      <c r="D33" s="106">
        <f t="shared" si="0"/>
        <v>64029.81412468628</v>
      </c>
      <c r="E33" s="72">
        <f t="shared" si="2"/>
        <v>4.3435989620203266</v>
      </c>
      <c r="F33" s="107">
        <f>[1]MercLab!D134</f>
        <v>12822.519499408603</v>
      </c>
      <c r="G33" s="72">
        <f t="shared" si="3"/>
        <v>6.225080841385183</v>
      </c>
      <c r="H33" s="106">
        <f>[1]MercLab!E134</f>
        <v>46616.027692283154</v>
      </c>
      <c r="I33" s="72">
        <f t="shared" si="4"/>
        <v>3.9390734449155986</v>
      </c>
      <c r="J33" s="106">
        <f>[1]MercLab!F134</f>
        <v>4591.2669329945184</v>
      </c>
      <c r="K33" s="72">
        <f t="shared" si="5"/>
        <v>5.4199096901774437</v>
      </c>
      <c r="L33" s="106">
        <f>[1]MercLab!G134</f>
        <v>243751.02345007265</v>
      </c>
      <c r="M33" s="72">
        <f t="shared" si="6"/>
        <v>18.74085899509695</v>
      </c>
      <c r="N33" s="106">
        <f>[1]MercLab!H134</f>
        <v>12371.408700741367</v>
      </c>
      <c r="O33" s="72">
        <f t="shared" si="7"/>
        <v>2.7408159941293695</v>
      </c>
    </row>
    <row r="34" spans="1:15">
      <c r="A34" s="183"/>
      <c r="B34" s="107"/>
      <c r="C34" s="72"/>
      <c r="D34" s="107">
        <f t="shared" si="0"/>
        <v>0</v>
      </c>
      <c r="E34" s="72"/>
      <c r="F34" s="107"/>
      <c r="G34" s="72"/>
      <c r="H34" s="107"/>
      <c r="I34" s="72"/>
      <c r="J34" s="107"/>
      <c r="K34" s="72"/>
      <c r="L34" s="107"/>
      <c r="M34" s="72"/>
      <c r="N34" s="107"/>
      <c r="O34" s="72"/>
    </row>
    <row r="35" spans="1:15">
      <c r="A35" s="179" t="s">
        <v>15</v>
      </c>
      <c r="B35" s="105"/>
      <c r="C35" s="69"/>
      <c r="D35" s="105"/>
      <c r="E35" s="69"/>
      <c r="F35" s="105"/>
      <c r="G35" s="69"/>
      <c r="H35" s="105"/>
      <c r="I35" s="69"/>
      <c r="J35" s="105"/>
      <c r="K35" s="69"/>
      <c r="L35" s="105"/>
      <c r="M35" s="69"/>
      <c r="N35" s="105"/>
      <c r="O35" s="69"/>
    </row>
    <row r="36" spans="1:15">
      <c r="A36" s="181" t="s">
        <v>72</v>
      </c>
      <c r="B36" s="106">
        <f>[1]MercLab!C136</f>
        <v>2112345.1449659583</v>
      </c>
      <c r="C36" s="72">
        <f t="shared" ref="C36:C47" si="8">IF(ISNUMBER(B36/B$8*100),B36/B$8*100,0)</f>
        <v>65.476024474787934</v>
      </c>
      <c r="D36" s="106">
        <f t="shared" si="0"/>
        <v>970870.15632824588</v>
      </c>
      <c r="E36" s="72">
        <f t="shared" ref="E36:E47" si="9">IF(ISNUMBER(D36/D$8*100),D36/D$8*100,0)</f>
        <v>65.861047090842902</v>
      </c>
      <c r="F36" s="106">
        <f>[1]MercLab!D136</f>
        <v>92537.73854504367</v>
      </c>
      <c r="G36" s="72">
        <f t="shared" ref="G36:G47" si="10">IF(ISNUMBER(F36/F$8*100),F36/F$8*100,0)</f>
        <v>44.925250716010318</v>
      </c>
      <c r="H36" s="106">
        <f>[1]MercLab!E136</f>
        <v>873945.73600380705</v>
      </c>
      <c r="I36" s="72">
        <f t="shared" ref="I36:I47" si="11">IF(ISNUMBER(H36/H$8*100),H36/H$8*100,0)</f>
        <v>73.848772866584127</v>
      </c>
      <c r="J36" s="106">
        <f>[1]MercLab!F136</f>
        <v>4386.6817793951759</v>
      </c>
      <c r="K36" s="72">
        <f t="shared" ref="K36:K47" si="12">IF(ISNUMBER(J36/J$8*100),J36/J$8*100,0)</f>
        <v>5.1784005223067986</v>
      </c>
      <c r="L36" s="106">
        <f>[1]MercLab!G136</f>
        <v>834384.62499550101</v>
      </c>
      <c r="M36" s="72">
        <f t="shared" ref="M36:M47" si="13">IF(ISNUMBER(L36/L$8*100),L36/L$8*100,0)</f>
        <v>64.151872609143979</v>
      </c>
      <c r="N36" s="106">
        <f>[1]MercLab!H136</f>
        <v>307090.36364245554</v>
      </c>
      <c r="O36" s="72">
        <f t="shared" ref="O36:O47" si="14">IF(ISNUMBER(N36/N$8*100),N36/N$8*100,0)</f>
        <v>68.034142325587226</v>
      </c>
    </row>
    <row r="37" spans="1:15">
      <c r="A37" s="181" t="s">
        <v>4</v>
      </c>
      <c r="B37" s="106">
        <f>[1]MercLab!C137</f>
        <v>1113790.1647299146</v>
      </c>
      <c r="C37" s="72">
        <f t="shared" si="8"/>
        <v>34.523975525225644</v>
      </c>
      <c r="D37" s="106">
        <f t="shared" si="0"/>
        <v>503248.76405440172</v>
      </c>
      <c r="E37" s="72">
        <f t="shared" si="9"/>
        <v>34.138952909156544</v>
      </c>
      <c r="F37" s="107">
        <f>[1]MercLab!D137</f>
        <v>113443.83544774311</v>
      </c>
      <c r="G37" s="72">
        <f t="shared" si="10"/>
        <v>55.074749283989789</v>
      </c>
      <c r="H37" s="106">
        <f>[1]MercLab!E137</f>
        <v>309480.47689031827</v>
      </c>
      <c r="I37" s="72">
        <f t="shared" si="11"/>
        <v>26.151227133415173</v>
      </c>
      <c r="J37" s="106">
        <f>[1]MercLab!F137</f>
        <v>80324.451716340307</v>
      </c>
      <c r="K37" s="72">
        <f t="shared" si="12"/>
        <v>94.821599477693184</v>
      </c>
      <c r="L37" s="106">
        <f>[1]MercLab!G137</f>
        <v>466254.92153674772</v>
      </c>
      <c r="M37" s="72">
        <f t="shared" si="13"/>
        <v>35.84812739085784</v>
      </c>
      <c r="N37" s="106">
        <f>[1]MercLab!H137</f>
        <v>144286.47913868132</v>
      </c>
      <c r="O37" s="72">
        <f t="shared" si="14"/>
        <v>31.965857674414465</v>
      </c>
    </row>
    <row r="38" spans="1:15">
      <c r="A38" s="183"/>
      <c r="B38" s="107"/>
      <c r="C38" s="72"/>
      <c r="D38" s="107">
        <f t="shared" si="0"/>
        <v>0</v>
      </c>
      <c r="E38" s="72"/>
      <c r="F38" s="107"/>
      <c r="G38" s="72"/>
      <c r="H38" s="107"/>
      <c r="I38" s="72"/>
      <c r="J38" s="107"/>
      <c r="K38" s="72"/>
      <c r="L38" s="107"/>
      <c r="M38" s="72"/>
      <c r="N38" s="107"/>
      <c r="O38" s="72"/>
    </row>
    <row r="39" spans="1:15">
      <c r="A39" s="179" t="s">
        <v>133</v>
      </c>
      <c r="B39" s="105">
        <f>[1]MercLab!C138</f>
        <v>2227892.0940938988</v>
      </c>
      <c r="C39" s="69">
        <f>IF(ISNUMBER(B39/B$8*100),B39/B$8*100,0)</f>
        <v>69.057614768929952</v>
      </c>
      <c r="D39" s="105">
        <f t="shared" si="0"/>
        <v>993619.83053263859</v>
      </c>
      <c r="E39" s="69">
        <f>IF(ISNUMBER(D39/D$8*100),D39/D$8*100,0)</f>
        <v>67.404319746110588</v>
      </c>
      <c r="F39" s="105">
        <f>[1]MercLab!D138</f>
        <v>33014.92675164414</v>
      </c>
      <c r="G39" s="69">
        <f>IF(ISNUMBER(F39/F$8*100),F39/F$8*100,0)</f>
        <v>16.02809713105713</v>
      </c>
      <c r="H39" s="105">
        <f>[1]MercLab!E138</f>
        <v>877641.39562000404</v>
      </c>
      <c r="I39" s="69">
        <f>IF(ISNUMBER(H39/H$8*100),H39/H$8*100,0)</f>
        <v>74.161057618766449</v>
      </c>
      <c r="J39" s="105">
        <f>[1]MercLab!F138</f>
        <v>82963.508160990488</v>
      </c>
      <c r="K39" s="69">
        <f>IF(ISNUMBER(J39/J$8*100),J39/J$8*100,0)</f>
        <v>97.93695909542636</v>
      </c>
      <c r="L39" s="105">
        <f>[1]MercLab!G138</f>
        <v>1234272.2635615375</v>
      </c>
      <c r="M39" s="69">
        <f>IF(ISNUMBER(L39/L$8*100),L39/L$8*100,0)</f>
        <v>94.897334688335704</v>
      </c>
      <c r="N39" s="105">
        <f>[1]MercLab!H138</f>
        <v>0</v>
      </c>
      <c r="O39" s="69">
        <f>IF(ISNUMBER(N39/N$8*100),N39/N$8*100,0)</f>
        <v>0</v>
      </c>
    </row>
    <row r="40" spans="1:15">
      <c r="A40" s="176" t="s">
        <v>126</v>
      </c>
      <c r="B40" s="106">
        <f>SUM(B41:B43)</f>
        <v>1787868.4716766628</v>
      </c>
      <c r="C40" s="72">
        <f t="shared" si="8"/>
        <v>55.418272950412849</v>
      </c>
      <c r="D40" s="106">
        <f t="shared" si="0"/>
        <v>798334.01624110562</v>
      </c>
      <c r="E40" s="72">
        <f t="shared" si="9"/>
        <v>54.156690155898133</v>
      </c>
      <c r="F40" s="106">
        <f>SUM(F41:F43)</f>
        <v>11008.30470497446</v>
      </c>
      <c r="G40" s="72">
        <f t="shared" si="10"/>
        <v>5.3443152664519245</v>
      </c>
      <c r="H40" s="106">
        <f>SUM(H41:H43)</f>
        <v>709324.28028908279</v>
      </c>
      <c r="I40" s="72">
        <f t="shared" si="11"/>
        <v>59.938192390921564</v>
      </c>
      <c r="J40" s="106">
        <f>SUM(J41:J43)</f>
        <v>78001.431247048444</v>
      </c>
      <c r="K40" s="72">
        <f t="shared" si="12"/>
        <v>92.079314758520098</v>
      </c>
      <c r="L40" s="106">
        <f>SUM(L41:L43)</f>
        <v>989534.45543542865</v>
      </c>
      <c r="M40" s="72">
        <f t="shared" si="13"/>
        <v>76.080606504218082</v>
      </c>
      <c r="N40" s="106">
        <f>SUM(N41:N43)</f>
        <v>0</v>
      </c>
      <c r="O40" s="72">
        <f t="shared" si="14"/>
        <v>0</v>
      </c>
    </row>
    <row r="41" spans="1:15">
      <c r="A41" s="177" t="s">
        <v>136</v>
      </c>
      <c r="B41" s="106">
        <f>[1]MercLab!C139</f>
        <v>753072.27466544823</v>
      </c>
      <c r="C41" s="72">
        <f t="shared" si="8"/>
        <v>23.342860803211085</v>
      </c>
      <c r="D41" s="106">
        <f t="shared" si="0"/>
        <v>234991.58823929806</v>
      </c>
      <c r="E41" s="72">
        <f t="shared" si="9"/>
        <v>15.941155424441492</v>
      </c>
      <c r="F41" s="106">
        <f>[1]MercLab!D139</f>
        <v>3089.6515867088256</v>
      </c>
      <c r="G41" s="72">
        <f t="shared" si="10"/>
        <v>1.4999650341622424</v>
      </c>
      <c r="H41" s="106">
        <f>[1]MercLab!E139</f>
        <v>213004.51226227707</v>
      </c>
      <c r="I41" s="72">
        <f t="shared" si="11"/>
        <v>17.998968583040163</v>
      </c>
      <c r="J41" s="106">
        <f>[1]MercLab!F139</f>
        <v>18897.424390312157</v>
      </c>
      <c r="K41" s="72">
        <f t="shared" si="12"/>
        <v>22.308076412722638</v>
      </c>
      <c r="L41" s="106">
        <f>[1]MercLab!G139</f>
        <v>518080.68642610707</v>
      </c>
      <c r="M41" s="72">
        <f t="shared" si="13"/>
        <v>39.832764412509036</v>
      </c>
      <c r="N41" s="106">
        <f>[1]MercLab!H139</f>
        <v>0</v>
      </c>
      <c r="O41" s="72">
        <f t="shared" si="14"/>
        <v>0</v>
      </c>
    </row>
    <row r="42" spans="1:15">
      <c r="A42" s="177" t="s">
        <v>137</v>
      </c>
      <c r="B42" s="106">
        <f>[1]MercLab!C140</f>
        <v>1032591.139168165</v>
      </c>
      <c r="C42" s="72">
        <f t="shared" si="8"/>
        <v>32.007062322058879</v>
      </c>
      <c r="D42" s="106">
        <f t="shared" si="0"/>
        <v>562421.96844384039</v>
      </c>
      <c r="E42" s="72">
        <f t="shared" si="9"/>
        <v>38.15309339478835</v>
      </c>
      <c r="F42" s="106">
        <f>[1]MercLab!D140</f>
        <v>7918.6531182656336</v>
      </c>
      <c r="G42" s="72">
        <f t="shared" si="10"/>
        <v>3.8443502322896816</v>
      </c>
      <c r="H42" s="106">
        <f>[1]MercLab!E140</f>
        <v>495399.30846883851</v>
      </c>
      <c r="I42" s="72">
        <f t="shared" si="11"/>
        <v>41.861444597995884</v>
      </c>
      <c r="J42" s="106">
        <f>[1]MercLab!F140</f>
        <v>59104.006856736291</v>
      </c>
      <c r="K42" s="72">
        <f t="shared" si="12"/>
        <v>69.771238345797471</v>
      </c>
      <c r="L42" s="106">
        <f>[1]MercLab!G140</f>
        <v>470169.17072423932</v>
      </c>
      <c r="M42" s="72">
        <f t="shared" si="13"/>
        <v>36.149075428146702</v>
      </c>
      <c r="N42" s="106">
        <f>[1]MercLab!H140</f>
        <v>0</v>
      </c>
      <c r="O42" s="72">
        <f t="shared" si="14"/>
        <v>0</v>
      </c>
    </row>
    <row r="43" spans="1:15">
      <c r="A43" s="177" t="s">
        <v>138</v>
      </c>
      <c r="B43" s="106">
        <f>[1]MercLab!C141</f>
        <v>2205.0578430495611</v>
      </c>
      <c r="C43" s="72">
        <f t="shared" si="8"/>
        <v>6.8349825142880669E-2</v>
      </c>
      <c r="D43" s="106">
        <f t="shared" si="0"/>
        <v>920.45955796725605</v>
      </c>
      <c r="E43" s="72">
        <f t="shared" si="9"/>
        <v>6.2441336668300873E-2</v>
      </c>
      <c r="F43" s="106">
        <f>[1]MercLab!D141</f>
        <v>0</v>
      </c>
      <c r="G43" s="72">
        <f t="shared" si="10"/>
        <v>0</v>
      </c>
      <c r="H43" s="106">
        <f>[1]MercLab!E141</f>
        <v>920.45955796725605</v>
      </c>
      <c r="I43" s="72">
        <f t="shared" si="11"/>
        <v>7.7779209885525682E-2</v>
      </c>
      <c r="J43" s="106">
        <f>[1]MercLab!F141</f>
        <v>0</v>
      </c>
      <c r="K43" s="72">
        <f t="shared" si="12"/>
        <v>0</v>
      </c>
      <c r="L43" s="106">
        <f>[1]MercLab!G141</f>
        <v>1284.5982850823052</v>
      </c>
      <c r="M43" s="72">
        <f t="shared" si="13"/>
        <v>9.876666356234598E-2</v>
      </c>
      <c r="N43" s="106">
        <f>[1]MercLab!H141</f>
        <v>0</v>
      </c>
      <c r="O43" s="72">
        <f t="shared" si="14"/>
        <v>0</v>
      </c>
    </row>
    <row r="44" spans="1:15">
      <c r="A44" s="176" t="s">
        <v>127</v>
      </c>
      <c r="B44" s="106">
        <f>[1]MercLab!C142</f>
        <v>304991.2767479663</v>
      </c>
      <c r="C44" s="72">
        <f t="shared" si="8"/>
        <v>9.4537658055253484</v>
      </c>
      <c r="D44" s="106">
        <f t="shared" si="0"/>
        <v>157436.62615843682</v>
      </c>
      <c r="E44" s="72">
        <f t="shared" si="9"/>
        <v>10.680049213232335</v>
      </c>
      <c r="F44" s="71">
        <f>[1]MercLab!D142</f>
        <v>14741.647600507453</v>
      </c>
      <c r="G44" s="72">
        <f t="shared" si="10"/>
        <v>7.1567797617779654</v>
      </c>
      <c r="H44" s="106">
        <f>[1]MercLab!E142</f>
        <v>137732.90164398757</v>
      </c>
      <c r="I44" s="72">
        <f t="shared" si="11"/>
        <v>11.638486636792862</v>
      </c>
      <c r="J44" s="106">
        <f>[1]MercLab!F142</f>
        <v>4962.0769139417971</v>
      </c>
      <c r="K44" s="72">
        <f t="shared" si="12"/>
        <v>5.8576443369059588</v>
      </c>
      <c r="L44" s="106">
        <f>[1]MercLab!G142</f>
        <v>147554.65058953021</v>
      </c>
      <c r="M44" s="72">
        <f t="shared" si="13"/>
        <v>11.344776574181642</v>
      </c>
      <c r="N44" s="106">
        <f>[1]MercLab!H142</f>
        <v>0</v>
      </c>
      <c r="O44" s="72">
        <f t="shared" si="14"/>
        <v>0</v>
      </c>
    </row>
    <row r="45" spans="1:15">
      <c r="A45" s="176" t="s">
        <v>128</v>
      </c>
      <c r="B45" s="71">
        <f>[1]MercLab!C143</f>
        <v>62505.055204541437</v>
      </c>
      <c r="C45" s="72">
        <f t="shared" si="8"/>
        <v>1.937459195114859</v>
      </c>
      <c r="D45" s="71">
        <f t="shared" si="0"/>
        <v>22142.202862607446</v>
      </c>
      <c r="E45" s="72">
        <f t="shared" si="9"/>
        <v>1.502063541580466</v>
      </c>
      <c r="F45" s="106">
        <f>[1]MercLab!D143</f>
        <v>4902.3107065460836</v>
      </c>
      <c r="G45" s="72">
        <f t="shared" si="10"/>
        <v>2.3799753596978346</v>
      </c>
      <c r="H45" s="71">
        <f>[1]MercLab!E143</f>
        <v>17239.892156061363</v>
      </c>
      <c r="I45" s="72">
        <f t="shared" si="11"/>
        <v>1.4567779527124267</v>
      </c>
      <c r="J45" s="71">
        <f>[1]MercLab!F143</f>
        <v>0</v>
      </c>
      <c r="K45" s="72">
        <f t="shared" si="12"/>
        <v>0</v>
      </c>
      <c r="L45" s="71">
        <f>[1]MercLab!G143</f>
        <v>40362.852341933787</v>
      </c>
      <c r="M45" s="72">
        <f t="shared" si="13"/>
        <v>3.1033080955864771</v>
      </c>
      <c r="N45" s="71">
        <f>[1]MercLab!H143</f>
        <v>0</v>
      </c>
      <c r="O45" s="72">
        <f t="shared" si="14"/>
        <v>0</v>
      </c>
    </row>
    <row r="46" spans="1:15">
      <c r="A46" s="176" t="s">
        <v>129</v>
      </c>
      <c r="B46" s="106">
        <f>[1]MercLab!C144</f>
        <v>22693.241957401951</v>
      </c>
      <c r="C46" s="72">
        <f t="shared" si="8"/>
        <v>0.70341878994357243</v>
      </c>
      <c r="D46" s="106">
        <f t="shared" si="0"/>
        <v>7903.7677303261571</v>
      </c>
      <c r="E46" s="72">
        <f t="shared" si="9"/>
        <v>0.53616893596850901</v>
      </c>
      <c r="F46" s="106">
        <f>[1]MercLab!D144</f>
        <v>1680.0052057875164</v>
      </c>
      <c r="G46" s="72">
        <f t="shared" si="10"/>
        <v>0.81560946118721755</v>
      </c>
      <c r="H46" s="106">
        <f>[1]MercLab!E144</f>
        <v>6223.7625245386407</v>
      </c>
      <c r="I46" s="72">
        <f t="shared" si="11"/>
        <v>0.52591048404429785</v>
      </c>
      <c r="J46" s="106">
        <f>[1]MercLab!F144</f>
        <v>0</v>
      </c>
      <c r="K46" s="72">
        <f t="shared" si="12"/>
        <v>0</v>
      </c>
      <c r="L46" s="106">
        <f>[1]MercLab!G144</f>
        <v>14789.474227075762</v>
      </c>
      <c r="M46" s="72">
        <f t="shared" si="13"/>
        <v>1.137092460897992</v>
      </c>
      <c r="N46" s="106">
        <f>[1]MercLab!H144</f>
        <v>0</v>
      </c>
      <c r="O46" s="72">
        <f t="shared" si="14"/>
        <v>0</v>
      </c>
    </row>
    <row r="47" spans="1:15">
      <c r="A47" s="176" t="s">
        <v>130</v>
      </c>
      <c r="B47" s="106">
        <f>[1]MercLab!C145</f>
        <v>49834.04850762961</v>
      </c>
      <c r="C47" s="72">
        <f t="shared" si="8"/>
        <v>1.5446980279427345</v>
      </c>
      <c r="D47" s="106">
        <f t="shared" si="0"/>
        <v>7803.2175401055856</v>
      </c>
      <c r="E47" s="72">
        <f t="shared" si="9"/>
        <v>0.52934789942727323</v>
      </c>
      <c r="F47" s="107">
        <f>[1]MercLab!D145</f>
        <v>682.65853382861701</v>
      </c>
      <c r="G47" s="72">
        <f t="shared" si="10"/>
        <v>0.33141728194218167</v>
      </c>
      <c r="H47" s="106">
        <f>[1]MercLab!E145</f>
        <v>7120.5590062769688</v>
      </c>
      <c r="I47" s="72">
        <f t="shared" si="11"/>
        <v>0.6016901542905031</v>
      </c>
      <c r="J47" s="106">
        <f>[1]MercLab!F145</f>
        <v>0</v>
      </c>
      <c r="K47" s="72">
        <f t="shared" si="12"/>
        <v>0</v>
      </c>
      <c r="L47" s="106">
        <f>[1]MercLab!G145</f>
        <v>42030.830967524016</v>
      </c>
      <c r="M47" s="72">
        <f t="shared" si="13"/>
        <v>3.2315510534480465</v>
      </c>
      <c r="N47" s="106">
        <f>[1]MercLab!H145</f>
        <v>0</v>
      </c>
      <c r="O47" s="72">
        <f t="shared" si="14"/>
        <v>0</v>
      </c>
    </row>
    <row r="48" spans="1:15">
      <c r="A48" s="60"/>
      <c r="B48" s="107"/>
      <c r="C48" s="108"/>
      <c r="D48" s="107">
        <f t="shared" si="0"/>
        <v>0</v>
      </c>
      <c r="E48" s="108"/>
      <c r="F48" s="107"/>
      <c r="G48" s="108"/>
      <c r="H48" s="107"/>
      <c r="I48" s="108"/>
      <c r="J48" s="107"/>
      <c r="K48" s="108"/>
      <c r="L48" s="107"/>
      <c r="M48" s="108"/>
      <c r="N48" s="107"/>
      <c r="O48" s="108"/>
    </row>
    <row r="49" spans="1:15">
      <c r="A49" s="186" t="s">
        <v>16</v>
      </c>
      <c r="B49" s="105"/>
      <c r="C49" s="69"/>
      <c r="D49" s="105"/>
      <c r="E49" s="69"/>
      <c r="F49" s="105"/>
      <c r="G49" s="69"/>
      <c r="H49" s="105"/>
      <c r="I49" s="69"/>
      <c r="J49" s="105"/>
      <c r="K49" s="69"/>
      <c r="L49" s="105"/>
      <c r="M49" s="69"/>
      <c r="N49" s="105"/>
      <c r="O49" s="69"/>
    </row>
    <row r="50" spans="1:15">
      <c r="A50" s="185" t="s">
        <v>46</v>
      </c>
      <c r="B50" s="71">
        <f>[1]MercLab!C147</f>
        <v>1186865.4686367488</v>
      </c>
      <c r="C50" s="72">
        <f>IF(ISNUMBER(B50/B$8*100),B50/B$8*100,0)</f>
        <v>36.789079028083158</v>
      </c>
      <c r="D50" s="71">
        <f t="shared" si="0"/>
        <v>340198.2296114433</v>
      </c>
      <c r="E50" s="72">
        <f>IF(ISNUMBER(D50/D$8*100),D50/D$8*100,0)</f>
        <v>23.078072257775087</v>
      </c>
      <c r="F50" s="71">
        <f>[1]MercLab!D147</f>
        <v>0</v>
      </c>
      <c r="G50" s="72">
        <f>IF(ISNUMBER(F50/F$8*100),F50/F$8*100,0)</f>
        <v>0</v>
      </c>
      <c r="H50" s="71">
        <f>[1]MercLab!E147</f>
        <v>340198.2296114433</v>
      </c>
      <c r="I50" s="72">
        <f>IF(ISNUMBER(H50/H$8*100),H50/H$8*100,0)</f>
        <v>28.746889827585441</v>
      </c>
      <c r="J50" s="71">
        <f>[1]MercLab!F147</f>
        <v>0</v>
      </c>
      <c r="K50" s="72">
        <f>IF(ISNUMBER(J50/J$8*100),J50/J$8*100,0)</f>
        <v>0</v>
      </c>
      <c r="L50" s="71">
        <f>[1]MercLab!G147</f>
        <v>562201.05739791249</v>
      </c>
      <c r="M50" s="72">
        <f>IF(ISNUMBER(L50/L$8*100),L50/L$8*100,0)</f>
        <v>43.224970276880875</v>
      </c>
      <c r="N50" s="71">
        <f>[1]MercLab!H147</f>
        <v>284466.18162734457</v>
      </c>
      <c r="O50" s="72">
        <f>IF(ISNUMBER(N50/N$8*100),N50/N$8*100,0)</f>
        <v>63.021882087398318</v>
      </c>
    </row>
    <row r="51" spans="1:15">
      <c r="A51" s="185" t="s">
        <v>47</v>
      </c>
      <c r="B51" s="71">
        <f>[1]MercLab!C148</f>
        <v>432573.67981921451</v>
      </c>
      <c r="C51" s="72">
        <f>IF(ISNUMBER(B51/B$8*100),B51/B$8*100,0)</f>
        <v>13.40841713982703</v>
      </c>
      <c r="D51" s="71">
        <f t="shared" si="0"/>
        <v>231496.3136065437</v>
      </c>
      <c r="E51" s="72">
        <f>IF(ISNUMBER(D51/D$8*100),D51/D$8*100,0)</f>
        <v>15.704046017294946</v>
      </c>
      <c r="F51" s="106">
        <f>[1]MercLab!D148</f>
        <v>0</v>
      </c>
      <c r="G51" s="72">
        <f>IF(ISNUMBER(F51/F$8*100),F51/F$8*100,0)</f>
        <v>0</v>
      </c>
      <c r="H51" s="71">
        <f>[1]MercLab!E148</f>
        <v>231496.3136065437</v>
      </c>
      <c r="I51" s="72">
        <f>IF(ISNUMBER(H51/H$8*100),H51/H$8*100,0)</f>
        <v>19.561533375233157</v>
      </c>
      <c r="J51" s="71">
        <f>[1]MercLab!F148</f>
        <v>0</v>
      </c>
      <c r="K51" s="72">
        <f>IF(ISNUMBER(J51/J$8*100),J51/J$8*100,0)</f>
        <v>0</v>
      </c>
      <c r="L51" s="71">
        <f>[1]MercLab!G148</f>
        <v>161821.00047121031</v>
      </c>
      <c r="M51" s="72">
        <f>IF(ISNUMBER(L51/L$8*100),L51/L$8*100,0)</f>
        <v>12.44164848767352</v>
      </c>
      <c r="N51" s="71">
        <f>[1]MercLab!H148</f>
        <v>39256.365741463764</v>
      </c>
      <c r="O51" s="72">
        <f>IF(ISNUMBER(N51/N$8*100),N51/N$8*100,0)</f>
        <v>8.6970269674421488</v>
      </c>
    </row>
    <row r="52" spans="1:15">
      <c r="A52" s="185" t="s">
        <v>68</v>
      </c>
      <c r="B52" s="106">
        <f>[1]MercLab!C149</f>
        <v>1604072.5376403364</v>
      </c>
      <c r="C52" s="72">
        <f>IF(ISNUMBER(B52/B$8*100),B52/B$8*100,0)</f>
        <v>49.721179791177754</v>
      </c>
      <c r="D52" s="106">
        <f t="shared" si="0"/>
        <v>900769.76807974151</v>
      </c>
      <c r="E52" s="72">
        <f>IF(ISNUMBER(D52/D$8*100),D52/D$8*100,0)</f>
        <v>61.105637789786812</v>
      </c>
      <c r="F52" s="106">
        <f>[1]MercLab!D149</f>
        <v>205981.57399278658</v>
      </c>
      <c r="G52" s="72">
        <f>IF(ISNUMBER(F52/F$8*100),F52/F$8*100,0)</f>
        <v>100</v>
      </c>
      <c r="H52" s="106">
        <f>[1]MercLab!E149</f>
        <v>610077.06059121946</v>
      </c>
      <c r="I52" s="72">
        <f>IF(ISNUMBER(H52/H$8*100),H52/H$8*100,0)</f>
        <v>51.551761651387004</v>
      </c>
      <c r="J52" s="106">
        <f>[1]MercLab!F149</f>
        <v>84711.133495735499</v>
      </c>
      <c r="K52" s="72">
        <f>IF(ISNUMBER(J52/J$8*100),J52/J$8*100,0)</f>
        <v>100</v>
      </c>
      <c r="L52" s="106">
        <f>[1]MercLab!G149</f>
        <v>575944.12229001615</v>
      </c>
      <c r="M52" s="72">
        <f>IF(ISNUMBER(L52/L$8*100),L52/L$8*100,0)</f>
        <v>44.281609291798233</v>
      </c>
      <c r="N52" s="106">
        <f>[1]MercLab!H149</f>
        <v>127358.64727068592</v>
      </c>
      <c r="O52" s="72">
        <f>IF(ISNUMBER(N52/N$8*100),N52/N$8*100,0)</f>
        <v>28.21559176274393</v>
      </c>
    </row>
    <row r="53" spans="1:15">
      <c r="A53" s="185" t="s">
        <v>64</v>
      </c>
      <c r="B53" s="106">
        <f>[1]MercLab!C150</f>
        <v>2623.6235995860638</v>
      </c>
      <c r="C53" s="72">
        <f>IF(ISNUMBER(B53/B$8*100),B53/B$8*100,0)</f>
        <v>8.1324040926037566E-2</v>
      </c>
      <c r="D53" s="106">
        <f t="shared" si="0"/>
        <v>1654.609084877336</v>
      </c>
      <c r="E53" s="72">
        <f>IF(ISNUMBER(D53/D$8*100),D53/D$8*100,0)</f>
        <v>0.11224393513976662</v>
      </c>
      <c r="F53" s="106">
        <f>[1]MercLab!D150</f>
        <v>0</v>
      </c>
      <c r="G53" s="72">
        <f>IF(ISNUMBER(F53/F$8*100),F53/F$8*100,0)</f>
        <v>0</v>
      </c>
      <c r="H53" s="106">
        <f>[1]MercLab!E150</f>
        <v>1654.609084877336</v>
      </c>
      <c r="I53" s="72">
        <f>IF(ISNUMBER(H53/H$8*100),H53/H$8*100,0)</f>
        <v>0.13981514579019669</v>
      </c>
      <c r="J53" s="106">
        <f>[1]MercLab!F150</f>
        <v>0</v>
      </c>
      <c r="K53" s="72">
        <f>IF(ISNUMBER(J53/J$8*100),J53/J$8*100,0)</f>
        <v>0</v>
      </c>
      <c r="L53" s="106">
        <f>[1]MercLab!G150</f>
        <v>673.366373064904</v>
      </c>
      <c r="M53" s="72">
        <f>IF(ISNUMBER(L53/L$8*100),L53/L$8*100,0)</f>
        <v>5.1771943645742474E-2</v>
      </c>
      <c r="N53" s="106">
        <f>[1]MercLab!H150</f>
        <v>295.64814164382403</v>
      </c>
      <c r="O53" s="72">
        <f>IF(ISNUMBER(N53/N$8*100),N53/N$8*100,0)</f>
        <v>6.5499182417557603E-2</v>
      </c>
    </row>
    <row r="54" spans="1:15">
      <c r="A54" s="193"/>
      <c r="B54" s="194"/>
      <c r="C54" s="195"/>
      <c r="D54" s="194"/>
      <c r="E54" s="195"/>
      <c r="F54" s="194"/>
      <c r="G54" s="195"/>
      <c r="H54" s="194"/>
      <c r="I54" s="195"/>
      <c r="J54" s="194"/>
      <c r="K54" s="195"/>
      <c r="L54" s="194"/>
      <c r="M54" s="195"/>
      <c r="N54" s="194"/>
      <c r="O54" s="195"/>
    </row>
    <row r="55" spans="1:15">
      <c r="A55" s="14" t="str">
        <f>'C01'!$A$46</f>
        <v>Fuente: Instituto Nacional de Estadística (INE). XLI Encuesta Permanente de Hogares de Propósitos Múltiples, Mayo 2011.</v>
      </c>
      <c r="B55" s="126"/>
      <c r="C55" s="125"/>
      <c r="D55" s="126"/>
      <c r="E55" s="125"/>
      <c r="F55" s="127"/>
      <c r="G55" s="125"/>
      <c r="H55" s="127"/>
      <c r="I55" s="125"/>
      <c r="J55" s="127"/>
      <c r="K55" s="125"/>
      <c r="L55" s="126"/>
      <c r="M55" s="125"/>
      <c r="N55" s="126"/>
      <c r="O55" s="125"/>
    </row>
    <row r="56" spans="1:15">
      <c r="A56" s="14" t="str">
        <f>'C02'!A46</f>
        <v>(Promedio de salarios mínimos por rama)</v>
      </c>
      <c r="B56" s="128"/>
      <c r="C56" s="129"/>
      <c r="D56" s="128"/>
      <c r="E56" s="129"/>
      <c r="F56" s="130"/>
      <c r="G56" s="129"/>
      <c r="H56" s="128"/>
      <c r="I56" s="129"/>
      <c r="J56" s="130"/>
      <c r="K56" s="131"/>
      <c r="L56" s="128"/>
      <c r="M56" s="129"/>
      <c r="N56" s="130"/>
      <c r="O56" s="129"/>
    </row>
    <row r="57" spans="1:15">
      <c r="A57" s="14" t="s">
        <v>116</v>
      </c>
      <c r="B57" s="128"/>
      <c r="C57" s="129"/>
      <c r="D57" s="128"/>
      <c r="E57" s="129"/>
      <c r="F57" s="130"/>
      <c r="G57" s="30"/>
      <c r="H57" s="124"/>
      <c r="I57" s="129"/>
      <c r="J57" s="130"/>
      <c r="K57" s="131"/>
      <c r="L57" s="128"/>
      <c r="M57" s="129"/>
      <c r="N57" s="130"/>
      <c r="O57" s="129"/>
    </row>
    <row r="58" spans="1:15">
      <c r="A58" s="14" t="s">
        <v>117</v>
      </c>
      <c r="B58" s="128"/>
      <c r="C58" s="129"/>
      <c r="D58" s="128"/>
      <c r="E58" s="129"/>
      <c r="F58" s="130"/>
      <c r="G58" s="129"/>
      <c r="H58" s="80"/>
      <c r="I58" s="129"/>
      <c r="J58" s="130"/>
      <c r="K58" s="129"/>
      <c r="L58" s="128"/>
      <c r="M58" s="129"/>
      <c r="N58" s="130"/>
      <c r="O58" s="129"/>
    </row>
    <row r="59" spans="1:15">
      <c r="A59" s="14" t="s">
        <v>125</v>
      </c>
      <c r="B59" s="128"/>
      <c r="C59" s="129"/>
      <c r="D59" s="128"/>
      <c r="E59" s="129"/>
      <c r="F59" s="130"/>
      <c r="G59" s="129"/>
      <c r="H59" s="80"/>
      <c r="I59" s="129"/>
      <c r="J59" s="130"/>
      <c r="K59" s="129"/>
      <c r="L59" s="128"/>
      <c r="M59" s="129"/>
      <c r="N59" s="130"/>
      <c r="O59" s="129"/>
    </row>
    <row r="60" spans="1:15">
      <c r="A60" s="14"/>
      <c r="B60" s="128"/>
      <c r="C60" s="129"/>
      <c r="D60" s="128"/>
      <c r="E60" s="129"/>
      <c r="F60" s="130"/>
      <c r="G60" s="129"/>
      <c r="H60" s="80"/>
      <c r="I60" s="129"/>
      <c r="J60" s="130"/>
      <c r="K60" s="129"/>
      <c r="L60" s="128"/>
      <c r="M60" s="129"/>
      <c r="N60" s="130"/>
      <c r="O60" s="129"/>
    </row>
    <row r="61" spans="1:15">
      <c r="A61" s="248" t="s">
        <v>101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</row>
    <row r="62" spans="1:15">
      <c r="A62" s="248" t="s">
        <v>109</v>
      </c>
      <c r="B62" s="248"/>
      <c r="C62" s="248"/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8"/>
    </row>
    <row r="63" spans="1:15">
      <c r="A63" s="248" t="s">
        <v>41</v>
      </c>
      <c r="B63" s="248"/>
      <c r="C63" s="248"/>
      <c r="D63" s="248"/>
      <c r="E63" s="248"/>
      <c r="F63" s="248"/>
      <c r="G63" s="248"/>
      <c r="H63" s="248"/>
      <c r="I63" s="248"/>
      <c r="J63" s="248"/>
      <c r="K63" s="248"/>
      <c r="L63" s="248"/>
      <c r="M63" s="248"/>
      <c r="N63" s="248"/>
      <c r="O63" s="248"/>
    </row>
    <row r="64" spans="1:15">
      <c r="A64" s="23" t="s">
        <v>21</v>
      </c>
      <c r="B64" s="247"/>
      <c r="C64" s="247"/>
      <c r="D64" s="247"/>
      <c r="E64" s="247"/>
      <c r="F64" s="247"/>
      <c r="G64" s="247"/>
      <c r="H64" s="247"/>
      <c r="I64" s="247"/>
      <c r="J64" s="247"/>
      <c r="K64" s="247"/>
      <c r="L64" s="82"/>
      <c r="M64" s="82"/>
      <c r="N64" s="82"/>
      <c r="O64" s="82"/>
    </row>
    <row r="65" spans="1:15" ht="11.25" customHeight="1">
      <c r="A65" s="239" t="s">
        <v>39</v>
      </c>
      <c r="B65" s="242" t="s">
        <v>7</v>
      </c>
      <c r="C65" s="242"/>
      <c r="D65" s="238" t="s">
        <v>8</v>
      </c>
      <c r="E65" s="238"/>
      <c r="F65" s="238"/>
      <c r="G65" s="238"/>
      <c r="H65" s="238"/>
      <c r="I65" s="238"/>
      <c r="J65" s="238"/>
      <c r="K65" s="238"/>
      <c r="L65" s="242" t="s">
        <v>1</v>
      </c>
      <c r="M65" s="242"/>
      <c r="N65" s="244" t="s">
        <v>2</v>
      </c>
      <c r="O65" s="244"/>
    </row>
    <row r="66" spans="1:15" ht="12">
      <c r="A66" s="240"/>
      <c r="B66" s="243"/>
      <c r="C66" s="243"/>
      <c r="D66" s="246" t="s">
        <v>5</v>
      </c>
      <c r="E66" s="246"/>
      <c r="F66" s="246" t="s">
        <v>141</v>
      </c>
      <c r="G66" s="246"/>
      <c r="H66" s="246" t="s">
        <v>12</v>
      </c>
      <c r="I66" s="246"/>
      <c r="J66" s="246" t="s">
        <v>142</v>
      </c>
      <c r="K66" s="246"/>
      <c r="L66" s="243"/>
      <c r="M66" s="243"/>
      <c r="N66" s="245"/>
      <c r="O66" s="245"/>
    </row>
    <row r="67" spans="1:15">
      <c r="A67" s="241"/>
      <c r="B67" s="191" t="s">
        <v>9</v>
      </c>
      <c r="C67" s="192" t="s">
        <v>113</v>
      </c>
      <c r="D67" s="191" t="s">
        <v>9</v>
      </c>
      <c r="E67" s="192" t="s">
        <v>113</v>
      </c>
      <c r="F67" s="191" t="s">
        <v>9</v>
      </c>
      <c r="G67" s="192" t="s">
        <v>113</v>
      </c>
      <c r="H67" s="191" t="s">
        <v>9</v>
      </c>
      <c r="I67" s="192" t="s">
        <v>113</v>
      </c>
      <c r="J67" s="191" t="s">
        <v>9</v>
      </c>
      <c r="K67" s="192" t="s">
        <v>113</v>
      </c>
      <c r="L67" s="191" t="s">
        <v>9</v>
      </c>
      <c r="M67" s="192" t="s">
        <v>113</v>
      </c>
      <c r="N67" s="191" t="s">
        <v>9</v>
      </c>
      <c r="O67" s="192" t="s">
        <v>113</v>
      </c>
    </row>
    <row r="68" spans="1:15">
      <c r="A68" s="132"/>
      <c r="B68" s="132"/>
      <c r="C68" s="133"/>
      <c r="D68" s="120"/>
      <c r="E68" s="122"/>
      <c r="F68" s="120"/>
      <c r="G68" s="122"/>
      <c r="H68" s="120"/>
      <c r="I68" s="122"/>
      <c r="J68" s="120"/>
      <c r="K68" s="122"/>
      <c r="L68" s="120"/>
      <c r="M68" s="122"/>
      <c r="N68" s="120"/>
      <c r="O68" s="122"/>
    </row>
    <row r="69" spans="1:15">
      <c r="A69" s="188" t="s">
        <v>132</v>
      </c>
      <c r="B69" s="22">
        <f t="shared" ref="B69:O69" si="15">B8</f>
        <v>3226135.3096954348</v>
      </c>
      <c r="C69" s="69">
        <f t="shared" si="15"/>
        <v>100.00000000001782</v>
      </c>
      <c r="D69" s="22">
        <f t="shared" si="15"/>
        <v>1474118.9203826557</v>
      </c>
      <c r="E69" s="69">
        <f t="shared" si="15"/>
        <v>45.693028310143035</v>
      </c>
      <c r="F69" s="22">
        <f t="shared" si="15"/>
        <v>205981.57399278658</v>
      </c>
      <c r="G69" s="69">
        <f t="shared" si="15"/>
        <v>6.3847778911738331</v>
      </c>
      <c r="H69" s="22">
        <f t="shared" si="15"/>
        <v>1183426.2128941335</v>
      </c>
      <c r="I69" s="69">
        <f t="shared" si="15"/>
        <v>36.682472968124067</v>
      </c>
      <c r="J69" s="22">
        <f t="shared" si="15"/>
        <v>84711.133495735499</v>
      </c>
      <c r="K69" s="69">
        <f t="shared" si="15"/>
        <v>2.6257774508451326</v>
      </c>
      <c r="L69" s="22">
        <f t="shared" si="15"/>
        <v>1300639.5465322251</v>
      </c>
      <c r="M69" s="69">
        <f t="shared" si="15"/>
        <v>40.31571591629902</v>
      </c>
      <c r="N69" s="22">
        <f t="shared" si="15"/>
        <v>451376.84278112923</v>
      </c>
      <c r="O69" s="69">
        <f t="shared" si="15"/>
        <v>13.991255773575775</v>
      </c>
    </row>
    <row r="70" spans="1:15">
      <c r="A70" s="187"/>
      <c r="B70" s="22"/>
      <c r="C70" s="69"/>
      <c r="D70" s="22"/>
      <c r="E70" s="69"/>
      <c r="F70" s="22"/>
      <c r="G70" s="69"/>
      <c r="H70" s="22"/>
      <c r="I70" s="69"/>
      <c r="J70" s="22"/>
      <c r="K70" s="69"/>
      <c r="L70" s="22"/>
      <c r="M70" s="69"/>
      <c r="N70" s="22"/>
      <c r="O70" s="69"/>
    </row>
    <row r="71" spans="1:15">
      <c r="A71" s="189" t="s">
        <v>17</v>
      </c>
      <c r="B71" s="22"/>
      <c r="C71" s="69"/>
      <c r="D71" s="22"/>
      <c r="E71" s="69"/>
      <c r="F71" s="22"/>
      <c r="G71" s="69"/>
      <c r="H71" s="22"/>
      <c r="I71" s="69"/>
      <c r="J71" s="22"/>
      <c r="K71" s="69"/>
      <c r="L71" s="22"/>
      <c r="M71" s="69"/>
      <c r="N71" s="22"/>
      <c r="O71" s="69"/>
    </row>
    <row r="72" spans="1:15">
      <c r="A72" s="190" t="s">
        <v>73</v>
      </c>
      <c r="B72" s="106">
        <f>[1]MercLab!C153</f>
        <v>1180402.8984043899</v>
      </c>
      <c r="C72" s="72">
        <f t="shared" ref="C72:C81" si="16">IF(ISNUMBER(B72/B$69*100),B72/B$69*100,0)</f>
        <v>36.588759772627967</v>
      </c>
      <c r="D72" s="106">
        <f t="shared" ref="D72:D94" si="17">F72+H72+J72</f>
        <v>336359.64483251987</v>
      </c>
      <c r="E72" s="72">
        <f t="shared" ref="E72:E81" si="18">IF(ISNUMBER(D72/D$69*100),D72/D$69*100,0)</f>
        <v>22.817673674876023</v>
      </c>
      <c r="F72" s="106">
        <f>[1]MercLab!D153</f>
        <v>0</v>
      </c>
      <c r="G72" s="72">
        <f t="shared" ref="G72:G81" si="19">IF(ISNUMBER(F72/F$69*100),F72/F$69*100,0)</f>
        <v>0</v>
      </c>
      <c r="H72" s="106">
        <f>[1]MercLab!E153</f>
        <v>336359.64483251987</v>
      </c>
      <c r="I72" s="72">
        <f t="shared" ref="I72:I81" si="20">IF(ISNUMBER(H72/H$69*100),H72/H$69*100,0)</f>
        <v>28.422527840576894</v>
      </c>
      <c r="J72" s="106">
        <f>[1]MercLab!F153</f>
        <v>0</v>
      </c>
      <c r="K72" s="72">
        <f t="shared" ref="K72:K81" si="21">IF(ISNUMBER(J72/J$69*100),J72/J$69*100,0)</f>
        <v>0</v>
      </c>
      <c r="L72" s="106">
        <f>[1]MercLab!G153</f>
        <v>559577.07194447506</v>
      </c>
      <c r="M72" s="72">
        <f t="shared" ref="M72:M81" si="22">IF(ISNUMBER(L72/L$69*100),L72/L$69*100,0)</f>
        <v>43.023224492629311</v>
      </c>
      <c r="N72" s="106">
        <f>[1]MercLab!H153</f>
        <v>284466.18162734457</v>
      </c>
      <c r="O72" s="72">
        <f t="shared" ref="O72:O81" si="23">IF(ISNUMBER(N72/N$69*100),N72/N$69*100,0)</f>
        <v>63.021882087398318</v>
      </c>
    </row>
    <row r="73" spans="1:15">
      <c r="A73" s="190" t="s">
        <v>91</v>
      </c>
      <c r="B73" s="106">
        <f>[1]MercLab!C154</f>
        <v>6462.5702323606947</v>
      </c>
      <c r="C73" s="72">
        <f t="shared" si="16"/>
        <v>0.20031925545524618</v>
      </c>
      <c r="D73" s="106">
        <f t="shared" si="17"/>
        <v>3838.5847789236664</v>
      </c>
      <c r="E73" s="72">
        <f t="shared" si="18"/>
        <v>0.26039858289908091</v>
      </c>
      <c r="F73" s="106">
        <f>[1]MercLab!D154</f>
        <v>0</v>
      </c>
      <c r="G73" s="72">
        <f t="shared" si="19"/>
        <v>0</v>
      </c>
      <c r="H73" s="106">
        <f>[1]MercLab!E154</f>
        <v>3838.5847789236664</v>
      </c>
      <c r="I73" s="72">
        <f t="shared" si="20"/>
        <v>0.32436198700856872</v>
      </c>
      <c r="J73" s="106">
        <f>[1]MercLab!F154</f>
        <v>0</v>
      </c>
      <c r="K73" s="72">
        <f t="shared" si="21"/>
        <v>0</v>
      </c>
      <c r="L73" s="106">
        <f>[1]MercLab!G154</f>
        <v>2623.9854534370247</v>
      </c>
      <c r="M73" s="72">
        <f t="shared" si="22"/>
        <v>0.20174578425153339</v>
      </c>
      <c r="N73" s="106">
        <f>[1]MercLab!H154</f>
        <v>0</v>
      </c>
      <c r="O73" s="72">
        <f t="shared" si="23"/>
        <v>0</v>
      </c>
    </row>
    <row r="74" spans="1:15">
      <c r="A74" s="190" t="s">
        <v>74</v>
      </c>
      <c r="B74" s="106">
        <f>[1]MercLab!C155</f>
        <v>432573.67981921451</v>
      </c>
      <c r="C74" s="72">
        <f t="shared" si="16"/>
        <v>13.40841713982703</v>
      </c>
      <c r="D74" s="106">
        <f t="shared" si="17"/>
        <v>231496.3136065437</v>
      </c>
      <c r="E74" s="72">
        <f t="shared" si="18"/>
        <v>15.704046017294946</v>
      </c>
      <c r="F74" s="106">
        <f>[1]MercLab!D155</f>
        <v>0</v>
      </c>
      <c r="G74" s="72">
        <f t="shared" si="19"/>
        <v>0</v>
      </c>
      <c r="H74" s="106">
        <f>[1]MercLab!E155</f>
        <v>231496.3136065437</v>
      </c>
      <c r="I74" s="72">
        <f t="shared" si="20"/>
        <v>19.561533375233157</v>
      </c>
      <c r="J74" s="106">
        <f>[1]MercLab!F155</f>
        <v>0</v>
      </c>
      <c r="K74" s="72">
        <f t="shared" si="21"/>
        <v>0</v>
      </c>
      <c r="L74" s="106">
        <f>[1]MercLab!G155</f>
        <v>161821.00047121031</v>
      </c>
      <c r="M74" s="72">
        <f t="shared" si="22"/>
        <v>12.44164848767352</v>
      </c>
      <c r="N74" s="106">
        <f>[1]MercLab!H155</f>
        <v>39256.365741463764</v>
      </c>
      <c r="O74" s="72">
        <f t="shared" si="23"/>
        <v>8.6970269674421488</v>
      </c>
    </row>
    <row r="75" spans="1:15">
      <c r="A75" s="190" t="s">
        <v>75</v>
      </c>
      <c r="B75" s="106">
        <f>[1]MercLab!C156</f>
        <v>15677.151016151945</v>
      </c>
      <c r="C75" s="72">
        <f t="shared" si="16"/>
        <v>0.48594214164042482</v>
      </c>
      <c r="D75" s="106">
        <f t="shared" si="17"/>
        <v>14885.879467978797</v>
      </c>
      <c r="E75" s="72">
        <f t="shared" si="18"/>
        <v>1.0098153725694452</v>
      </c>
      <c r="F75" s="106">
        <f>[1]MercLab!D156</f>
        <v>10091.882282741246</v>
      </c>
      <c r="G75" s="72">
        <f t="shared" si="19"/>
        <v>4.899410217680277</v>
      </c>
      <c r="H75" s="106">
        <f>[1]MercLab!E156</f>
        <v>4793.9971852375511</v>
      </c>
      <c r="I75" s="72">
        <f t="shared" si="20"/>
        <v>0.40509472690431358</v>
      </c>
      <c r="J75" s="106">
        <f>[1]MercLab!F156</f>
        <v>0</v>
      </c>
      <c r="K75" s="72">
        <f t="shared" si="21"/>
        <v>0</v>
      </c>
      <c r="L75" s="106">
        <f>[1]MercLab!G156</f>
        <v>524.2582633673868</v>
      </c>
      <c r="M75" s="72">
        <f t="shared" si="22"/>
        <v>4.0307728975731066E-2</v>
      </c>
      <c r="N75" s="106">
        <f>[1]MercLab!H156</f>
        <v>267.01328480576797</v>
      </c>
      <c r="O75" s="72">
        <f t="shared" si="23"/>
        <v>5.9155290989361106E-2</v>
      </c>
    </row>
    <row r="76" spans="1:15">
      <c r="A76" s="190" t="s">
        <v>92</v>
      </c>
      <c r="B76" s="106">
        <f>[1]MercLab!C157</f>
        <v>169335.34493102619</v>
      </c>
      <c r="C76" s="72">
        <f t="shared" si="16"/>
        <v>5.2488605924905363</v>
      </c>
      <c r="D76" s="106">
        <f t="shared" si="17"/>
        <v>111526.42686259198</v>
      </c>
      <c r="E76" s="72">
        <f t="shared" si="18"/>
        <v>7.5656329567794751</v>
      </c>
      <c r="F76" s="106">
        <f>[1]MercLab!D157</f>
        <v>750.75383086290208</v>
      </c>
      <c r="G76" s="72">
        <f t="shared" si="19"/>
        <v>0.36447620838609252</v>
      </c>
      <c r="H76" s="106">
        <f>[1]MercLab!E157</f>
        <v>110775.67303172908</v>
      </c>
      <c r="I76" s="72">
        <f t="shared" si="20"/>
        <v>9.3605897710192778</v>
      </c>
      <c r="J76" s="106">
        <f>[1]MercLab!F157</f>
        <v>0</v>
      </c>
      <c r="K76" s="72">
        <f t="shared" si="21"/>
        <v>0</v>
      </c>
      <c r="L76" s="106">
        <f>[1]MercLab!G157</f>
        <v>53990.278437887086</v>
      </c>
      <c r="M76" s="72">
        <f t="shared" si="22"/>
        <v>4.1510561924582694</v>
      </c>
      <c r="N76" s="106">
        <f>[1]MercLab!H157</f>
        <v>3818.639630550229</v>
      </c>
      <c r="O76" s="72">
        <f t="shared" si="23"/>
        <v>0.84599812587237044</v>
      </c>
    </row>
    <row r="77" spans="1:15">
      <c r="A77" s="190" t="s">
        <v>110</v>
      </c>
      <c r="B77" s="106">
        <f>[1]MercLab!C158</f>
        <v>732227.46341356798</v>
      </c>
      <c r="C77" s="72">
        <f t="shared" si="16"/>
        <v>22.696737524090221</v>
      </c>
      <c r="D77" s="106">
        <f t="shared" si="17"/>
        <v>249989.53129188815</v>
      </c>
      <c r="E77" s="72">
        <f t="shared" si="18"/>
        <v>16.958572869208897</v>
      </c>
      <c r="F77" s="106">
        <f>[1]MercLab!D158</f>
        <v>334.92646644792001</v>
      </c>
      <c r="G77" s="72">
        <f t="shared" si="19"/>
        <v>0.16260020736595063</v>
      </c>
      <c r="H77" s="106">
        <f>[1]MercLab!E158</f>
        <v>249654.60482544024</v>
      </c>
      <c r="I77" s="72">
        <f t="shared" si="20"/>
        <v>21.09591642514798</v>
      </c>
      <c r="J77" s="106">
        <f>[1]MercLab!F158</f>
        <v>0</v>
      </c>
      <c r="K77" s="72">
        <f t="shared" si="21"/>
        <v>0</v>
      </c>
      <c r="L77" s="106">
        <f>[1]MercLab!G158</f>
        <v>376507.52868331957</v>
      </c>
      <c r="M77" s="72">
        <f t="shared" si="22"/>
        <v>28.947876426421658</v>
      </c>
      <c r="N77" s="106">
        <f>[1]MercLab!H158</f>
        <v>105730.40343832695</v>
      </c>
      <c r="O77" s="72">
        <f t="shared" si="23"/>
        <v>23.423976025636563</v>
      </c>
    </row>
    <row r="78" spans="1:15">
      <c r="A78" s="190" t="s">
        <v>77</v>
      </c>
      <c r="B78" s="106">
        <f>[1]MercLab!C159</f>
        <v>98177.028070889879</v>
      </c>
      <c r="C78" s="72">
        <f t="shared" si="16"/>
        <v>3.0431776303938824</v>
      </c>
      <c r="D78" s="106">
        <f t="shared" si="17"/>
        <v>52499.073063963442</v>
      </c>
      <c r="E78" s="72">
        <f t="shared" si="18"/>
        <v>3.5613865569499366</v>
      </c>
      <c r="F78" s="106">
        <f>[1]MercLab!D159</f>
        <v>4938.6518437921359</v>
      </c>
      <c r="G78" s="72">
        <f t="shared" si="19"/>
        <v>2.3976182665567389</v>
      </c>
      <c r="H78" s="106">
        <f>[1]MercLab!E159</f>
        <v>47560.421220171309</v>
      </c>
      <c r="I78" s="72">
        <f t="shared" si="20"/>
        <v>4.0188750850684389</v>
      </c>
      <c r="J78" s="106">
        <f>[1]MercLab!F159</f>
        <v>0</v>
      </c>
      <c r="K78" s="72">
        <f t="shared" si="21"/>
        <v>0</v>
      </c>
      <c r="L78" s="106">
        <f>[1]MercLab!G159</f>
        <v>42928.067497298412</v>
      </c>
      <c r="M78" s="72">
        <f t="shared" si="22"/>
        <v>3.3005353106288013</v>
      </c>
      <c r="N78" s="106">
        <f>[1]MercLab!H159</f>
        <v>2749.8875096282773</v>
      </c>
      <c r="O78" s="72">
        <f t="shared" si="23"/>
        <v>0.60922210645212171</v>
      </c>
    </row>
    <row r="79" spans="1:15">
      <c r="A79" s="190" t="s">
        <v>76</v>
      </c>
      <c r="B79" s="106">
        <f>[1]MercLab!C160</f>
        <v>100687.36783757522</v>
      </c>
      <c r="C79" s="72">
        <f t="shared" si="16"/>
        <v>3.1209902304773656</v>
      </c>
      <c r="D79" s="106">
        <f t="shared" si="17"/>
        <v>79146.448796776007</v>
      </c>
      <c r="E79" s="72">
        <f t="shared" si="18"/>
        <v>5.3690681058642786</v>
      </c>
      <c r="F79" s="106">
        <f>[1]MercLab!D160</f>
        <v>4046.1368589851154</v>
      </c>
      <c r="G79" s="72">
        <f t="shared" si="19"/>
        <v>1.9643198081041997</v>
      </c>
      <c r="H79" s="106">
        <f>[1]MercLab!E160</f>
        <v>75100.311937790888</v>
      </c>
      <c r="I79" s="72">
        <f t="shared" si="20"/>
        <v>6.346007137540834</v>
      </c>
      <c r="J79" s="106">
        <f>[1]MercLab!F160</f>
        <v>0</v>
      </c>
      <c r="K79" s="72">
        <f t="shared" si="21"/>
        <v>0</v>
      </c>
      <c r="L79" s="106">
        <f>[1]MercLab!G160</f>
        <v>20181.822658216697</v>
      </c>
      <c r="M79" s="72">
        <f t="shared" si="22"/>
        <v>1.551684531815569</v>
      </c>
      <c r="N79" s="106">
        <f>[1]MercLab!H160</f>
        <v>1359.0963825829785</v>
      </c>
      <c r="O79" s="72">
        <f t="shared" si="23"/>
        <v>0.30110015706809284</v>
      </c>
    </row>
    <row r="80" spans="1:15">
      <c r="A80" s="190" t="s">
        <v>78</v>
      </c>
      <c r="B80" s="106">
        <f>[1]MercLab!C161</f>
        <v>487968.18237123912</v>
      </c>
      <c r="C80" s="72">
        <f t="shared" si="16"/>
        <v>15.125471672088858</v>
      </c>
      <c r="D80" s="106">
        <f t="shared" si="17"/>
        <v>392722.40859652963</v>
      </c>
      <c r="E80" s="72">
        <f t="shared" si="18"/>
        <v>26.641161928413869</v>
      </c>
      <c r="F80" s="106">
        <f>[1]MercLab!D161</f>
        <v>185819.22270995635</v>
      </c>
      <c r="G80" s="72">
        <f t="shared" si="19"/>
        <v>90.2115752919063</v>
      </c>
      <c r="H80" s="106">
        <f>[1]MercLab!E161</f>
        <v>122192.05239083782</v>
      </c>
      <c r="I80" s="72">
        <f t="shared" si="20"/>
        <v>10.325278505705098</v>
      </c>
      <c r="J80" s="106">
        <f>[1]MercLab!F161</f>
        <v>84711.133495735499</v>
      </c>
      <c r="K80" s="72">
        <f t="shared" si="21"/>
        <v>100</v>
      </c>
      <c r="L80" s="106">
        <f>[1]MercLab!G161</f>
        <v>81812.166749927404</v>
      </c>
      <c r="M80" s="72">
        <f t="shared" si="22"/>
        <v>6.2901491014982298</v>
      </c>
      <c r="N80" s="106">
        <f>[1]MercLab!H161</f>
        <v>13433.607024791989</v>
      </c>
      <c r="O80" s="72">
        <f t="shared" si="23"/>
        <v>2.9761400567254821</v>
      </c>
    </row>
    <row r="81" spans="1:15">
      <c r="A81" s="190" t="s">
        <v>111</v>
      </c>
      <c r="B81" s="106">
        <f>[1]MercLab!C162</f>
        <v>2623.6235995860638</v>
      </c>
      <c r="C81" s="72">
        <f t="shared" si="16"/>
        <v>8.1324040926037566E-2</v>
      </c>
      <c r="D81" s="106">
        <f t="shared" si="17"/>
        <v>1654.609084877336</v>
      </c>
      <c r="E81" s="72">
        <f t="shared" si="18"/>
        <v>0.11224393513976662</v>
      </c>
      <c r="F81" s="106">
        <f>[1]MercLab!D162</f>
        <v>0</v>
      </c>
      <c r="G81" s="72">
        <f t="shared" si="19"/>
        <v>0</v>
      </c>
      <c r="H81" s="106">
        <f>[1]MercLab!E162</f>
        <v>1654.609084877336</v>
      </c>
      <c r="I81" s="72">
        <f t="shared" si="20"/>
        <v>0.13981514579019669</v>
      </c>
      <c r="J81" s="106">
        <f>[1]MercLab!F162</f>
        <v>0</v>
      </c>
      <c r="K81" s="72">
        <f t="shared" si="21"/>
        <v>0</v>
      </c>
      <c r="L81" s="106">
        <f>[1]MercLab!G162</f>
        <v>673.366373064904</v>
      </c>
      <c r="M81" s="72">
        <f t="shared" si="22"/>
        <v>5.1771943645742474E-2</v>
      </c>
      <c r="N81" s="106">
        <f>[1]MercLab!H162</f>
        <v>295.64814164382403</v>
      </c>
      <c r="O81" s="72">
        <f t="shared" si="23"/>
        <v>6.5499182417557603E-2</v>
      </c>
    </row>
    <row r="82" spans="1:15">
      <c r="A82"/>
      <c r="B82" s="107"/>
      <c r="C82" s="108"/>
      <c r="D82" s="107">
        <f t="shared" si="17"/>
        <v>0</v>
      </c>
      <c r="E82" s="108"/>
      <c r="F82" s="107"/>
      <c r="G82" s="108"/>
      <c r="H82" s="107"/>
      <c r="I82" s="108"/>
      <c r="J82" s="107"/>
      <c r="K82" s="108"/>
      <c r="L82" s="107"/>
      <c r="M82" s="108"/>
      <c r="N82" s="107"/>
      <c r="O82" s="108"/>
    </row>
    <row r="83" spans="1:15">
      <c r="A83" s="189" t="s">
        <v>19</v>
      </c>
      <c r="B83" s="105"/>
      <c r="C83" s="69"/>
      <c r="D83" s="105"/>
      <c r="E83" s="69"/>
      <c r="F83" s="105"/>
      <c r="G83" s="69"/>
      <c r="H83" s="105"/>
      <c r="I83" s="69"/>
      <c r="J83" s="105"/>
      <c r="K83" s="69"/>
      <c r="L83" s="105"/>
      <c r="M83" s="69"/>
      <c r="N83" s="105"/>
      <c r="O83" s="69"/>
    </row>
    <row r="84" spans="1:15">
      <c r="A84" s="190" t="s">
        <v>93</v>
      </c>
      <c r="B84" s="107">
        <f>[1]MercLab!C165</f>
        <v>263868.3802455113</v>
      </c>
      <c r="C84" s="72">
        <f t="shared" ref="C84:C94" si="24">IF(ISNUMBER(B84/B$69*100),B84/B$69*100,0)</f>
        <v>8.1790859624676422</v>
      </c>
      <c r="D84" s="107">
        <f t="shared" si="17"/>
        <v>221692.9370103564</v>
      </c>
      <c r="E84" s="72">
        <f t="shared" ref="E84:E94" si="25">IF(ISNUMBER(D84/D$69*100),D84/D$69*100,0)</f>
        <v>15.039013063668483</v>
      </c>
      <c r="F84" s="107">
        <f>[1]MercLab!D165</f>
        <v>125116.30083692179</v>
      </c>
      <c r="G84" s="72">
        <f t="shared" ref="G84:G94" si="26">IF(ISNUMBER(F84/F$69*100),F84/F$69*100,0)</f>
        <v>60.741501490469886</v>
      </c>
      <c r="H84" s="107">
        <f>[1]MercLab!E165</f>
        <v>96576.636173434614</v>
      </c>
      <c r="I84" s="72">
        <f t="shared" ref="I84:I94" si="27">IF(ISNUMBER(H84/H$69*100),H84/H$69*100,0)</f>
        <v>8.1607653372195603</v>
      </c>
      <c r="J84" s="106">
        <f>[1]MercLab!F165</f>
        <v>0</v>
      </c>
      <c r="K84" s="72">
        <f t="shared" ref="K84:K94" si="28">IF(ISNUMBER(J84/J$69*100),J84/J$69*100,0)</f>
        <v>0</v>
      </c>
      <c r="L84" s="107">
        <f>[1]MercLab!G165</f>
        <v>33609.259846349109</v>
      </c>
      <c r="M84" s="72">
        <f t="shared" ref="M84:M94" si="29">IF(ISNUMBER(L84/L$69*100),L84/L$69*100,0)</f>
        <v>2.5840564310041447</v>
      </c>
      <c r="N84" s="107">
        <f>[1]MercLab!H165</f>
        <v>8566.1833888057972</v>
      </c>
      <c r="O84" s="72">
        <f t="shared" ref="O84:O94" si="30">IF(ISNUMBER(N84/N$69*100),N84/N$69*100,0)</f>
        <v>1.8977897350749791</v>
      </c>
    </row>
    <row r="85" spans="1:15">
      <c r="A85" s="190" t="s">
        <v>80</v>
      </c>
      <c r="B85" s="71">
        <f>[1]MercLab!C166</f>
        <v>117142.67297793941</v>
      </c>
      <c r="C85" s="72">
        <f t="shared" si="24"/>
        <v>3.6310526909982066</v>
      </c>
      <c r="D85" s="71">
        <f t="shared" si="17"/>
        <v>77325.753703436261</v>
      </c>
      <c r="E85" s="72">
        <f t="shared" si="25"/>
        <v>5.245557372220949</v>
      </c>
      <c r="F85" s="71">
        <f>[1]MercLab!D166</f>
        <v>19312.094708028129</v>
      </c>
      <c r="G85" s="72">
        <f t="shared" si="26"/>
        <v>9.3756418759594649</v>
      </c>
      <c r="H85" s="71">
        <f>[1]MercLab!E166</f>
        <v>58013.658995408136</v>
      </c>
      <c r="I85" s="72">
        <f t="shared" si="27"/>
        <v>4.9021779611871663</v>
      </c>
      <c r="J85" s="106">
        <f>[1]MercLab!F166</f>
        <v>0</v>
      </c>
      <c r="K85" s="72">
        <f t="shared" si="28"/>
        <v>0</v>
      </c>
      <c r="L85" s="71">
        <f>[1]MercLab!G166</f>
        <v>38726.647627983657</v>
      </c>
      <c r="M85" s="72">
        <f t="shared" si="29"/>
        <v>2.9775080829455733</v>
      </c>
      <c r="N85" s="71">
        <f>[1]MercLab!H166</f>
        <v>1090.2716465203409</v>
      </c>
      <c r="O85" s="72">
        <f t="shared" si="30"/>
        <v>0.24154354924428612</v>
      </c>
    </row>
    <row r="86" spans="1:15">
      <c r="A86" s="190" t="s">
        <v>81</v>
      </c>
      <c r="B86" s="106">
        <f>[1]MercLab!C167</f>
        <v>94389.183932911837</v>
      </c>
      <c r="C86" s="72">
        <f t="shared" si="24"/>
        <v>2.9257664317192793</v>
      </c>
      <c r="D86" s="106">
        <f t="shared" si="17"/>
        <v>87337.204692391155</v>
      </c>
      <c r="E86" s="72">
        <f t="shared" si="25"/>
        <v>5.9247054959256564</v>
      </c>
      <c r="F86" s="106">
        <f>[1]MercLab!D167</f>
        <v>18389.22925890136</v>
      </c>
      <c r="G86" s="72">
        <f t="shared" si="26"/>
        <v>8.9276088644440321</v>
      </c>
      <c r="H86" s="106">
        <f>[1]MercLab!E167</f>
        <v>68947.975433489788</v>
      </c>
      <c r="I86" s="72">
        <f t="shared" si="27"/>
        <v>5.826132181479549</v>
      </c>
      <c r="J86" s="106">
        <f>[1]MercLab!F167</f>
        <v>0</v>
      </c>
      <c r="K86" s="72">
        <f t="shared" si="28"/>
        <v>0</v>
      </c>
      <c r="L86" s="106">
        <f>[1]MercLab!G167</f>
        <v>4623.2268335328645</v>
      </c>
      <c r="M86" s="72">
        <f t="shared" si="29"/>
        <v>0.35545796265070873</v>
      </c>
      <c r="N86" s="106">
        <f>[1]MercLab!H167</f>
        <v>2428.7524069883675</v>
      </c>
      <c r="O86" s="72">
        <f t="shared" si="30"/>
        <v>0.5380764312195917</v>
      </c>
    </row>
    <row r="87" spans="1:15">
      <c r="A87" s="190" t="s">
        <v>82</v>
      </c>
      <c r="B87" s="106">
        <f>[1]MercLab!C168</f>
        <v>483337.41138589632</v>
      </c>
      <c r="C87" s="72">
        <f t="shared" si="24"/>
        <v>14.981932404798176</v>
      </c>
      <c r="D87" s="106">
        <f t="shared" si="17"/>
        <v>113063.73709272817</v>
      </c>
      <c r="E87" s="72">
        <f t="shared" si="25"/>
        <v>7.6699196740096651</v>
      </c>
      <c r="F87" s="106">
        <f>[1]MercLab!D168</f>
        <v>494.18636980470404</v>
      </c>
      <c r="G87" s="72">
        <f t="shared" si="26"/>
        <v>0.23991775585810909</v>
      </c>
      <c r="H87" s="106">
        <f>[1]MercLab!E168</f>
        <v>112569.55072292346</v>
      </c>
      <c r="I87" s="72">
        <f t="shared" si="27"/>
        <v>9.5121731711205282</v>
      </c>
      <c r="J87" s="106">
        <f>[1]MercLab!F168</f>
        <v>0</v>
      </c>
      <c r="K87" s="72">
        <f t="shared" si="28"/>
        <v>0</v>
      </c>
      <c r="L87" s="106">
        <f>[1]MercLab!G168</f>
        <v>273028.83694794355</v>
      </c>
      <c r="M87" s="72">
        <f t="shared" si="29"/>
        <v>20.991891079730358</v>
      </c>
      <c r="N87" s="106">
        <f>[1]MercLab!H168</f>
        <v>97244.837345230975</v>
      </c>
      <c r="O87" s="72">
        <f t="shared" si="30"/>
        <v>21.544046598860323</v>
      </c>
    </row>
    <row r="88" spans="1:15">
      <c r="A88" s="190" t="s">
        <v>83</v>
      </c>
      <c r="B88" s="106">
        <f>[1]MercLab!C169</f>
        <v>1147777.0286412109</v>
      </c>
      <c r="C88" s="72">
        <f t="shared" si="24"/>
        <v>35.577460907849137</v>
      </c>
      <c r="D88" s="106">
        <f t="shared" si="17"/>
        <v>310336.01237193076</v>
      </c>
      <c r="E88" s="72">
        <f t="shared" si="25"/>
        <v>21.052305080744294</v>
      </c>
      <c r="F88" s="106">
        <f>[1]MercLab!D169</f>
        <v>0</v>
      </c>
      <c r="G88" s="72">
        <f t="shared" si="26"/>
        <v>0</v>
      </c>
      <c r="H88" s="106">
        <f>[1]MercLab!E169</f>
        <v>310336.01237193076</v>
      </c>
      <c r="I88" s="72">
        <f t="shared" si="27"/>
        <v>26.22352023224051</v>
      </c>
      <c r="J88" s="106">
        <f>[1]MercLab!F169</f>
        <v>0</v>
      </c>
      <c r="K88" s="72">
        <f t="shared" si="28"/>
        <v>0</v>
      </c>
      <c r="L88" s="106">
        <f>[1]MercLab!G169</f>
        <v>552921.4319849147</v>
      </c>
      <c r="M88" s="72">
        <f t="shared" si="29"/>
        <v>42.511503933516245</v>
      </c>
      <c r="N88" s="106">
        <f>[1]MercLab!H169</f>
        <v>284519.58428430575</v>
      </c>
      <c r="O88" s="72">
        <f t="shared" si="30"/>
        <v>63.033713145596202</v>
      </c>
    </row>
    <row r="89" spans="1:15">
      <c r="A89" s="190" t="s">
        <v>84</v>
      </c>
      <c r="B89" s="106">
        <f>[1]MercLab!C170</f>
        <v>70785.95455202258</v>
      </c>
      <c r="C89" s="72">
        <f t="shared" si="24"/>
        <v>2.1941409072115197</v>
      </c>
      <c r="D89" s="106">
        <f t="shared" si="17"/>
        <v>36908.552447432354</v>
      </c>
      <c r="E89" s="72">
        <f t="shared" si="25"/>
        <v>2.503770349671079</v>
      </c>
      <c r="F89" s="106">
        <f>[1]MercLab!D170</f>
        <v>3856.1565701190161</v>
      </c>
      <c r="G89" s="72">
        <f t="shared" si="26"/>
        <v>1.8720881170924821</v>
      </c>
      <c r="H89" s="106">
        <f>[1]MercLab!E170</f>
        <v>33052.395877313334</v>
      </c>
      <c r="I89" s="72">
        <f t="shared" si="27"/>
        <v>2.7929409976885582</v>
      </c>
      <c r="J89" s="106">
        <f>[1]MercLab!F170</f>
        <v>0</v>
      </c>
      <c r="K89" s="72">
        <f t="shared" si="28"/>
        <v>0</v>
      </c>
      <c r="L89" s="106">
        <f>[1]MercLab!G170</f>
        <v>33877.402104589964</v>
      </c>
      <c r="M89" s="72">
        <f t="shared" si="29"/>
        <v>2.6046726162459191</v>
      </c>
      <c r="N89" s="106">
        <f>[1]MercLab!H170</f>
        <v>0</v>
      </c>
      <c r="O89" s="72">
        <f t="shared" si="30"/>
        <v>0</v>
      </c>
    </row>
    <row r="90" spans="1:15">
      <c r="A90" s="190" t="s">
        <v>95</v>
      </c>
      <c r="B90" s="106">
        <f>[1]MercLab!C171</f>
        <v>428098.9250169174</v>
      </c>
      <c r="C90" s="72">
        <f t="shared" si="24"/>
        <v>13.269713881198999</v>
      </c>
      <c r="D90" s="106">
        <f t="shared" si="17"/>
        <v>271997.90158106101</v>
      </c>
      <c r="E90" s="72">
        <f t="shared" si="25"/>
        <v>18.451557592819924</v>
      </c>
      <c r="F90" s="106">
        <f>[1]MercLab!D171</f>
        <v>6608.3639939539025</v>
      </c>
      <c r="G90" s="72">
        <f t="shared" si="26"/>
        <v>3.2082306518277823</v>
      </c>
      <c r="H90" s="106">
        <f>[1]MercLab!E171</f>
        <v>265389.5375871071</v>
      </c>
      <c r="I90" s="72">
        <f t="shared" si="27"/>
        <v>22.425524692247816</v>
      </c>
      <c r="J90" s="106">
        <f>[1]MercLab!F171</f>
        <v>0</v>
      </c>
      <c r="K90" s="72">
        <f t="shared" si="28"/>
        <v>0</v>
      </c>
      <c r="L90" s="106">
        <f>[1]MercLab!G171</f>
        <v>143207.56359130031</v>
      </c>
      <c r="M90" s="72">
        <f t="shared" si="29"/>
        <v>11.010549692504844</v>
      </c>
      <c r="N90" s="106">
        <f>[1]MercLab!H171</f>
        <v>12893.459844557761</v>
      </c>
      <c r="O90" s="72">
        <f t="shared" si="30"/>
        <v>2.8564734878988345</v>
      </c>
    </row>
    <row r="91" spans="1:15">
      <c r="A91" s="190" t="s">
        <v>85</v>
      </c>
      <c r="B91" s="106">
        <f>[1]MercLab!C172</f>
        <v>148215.44020055194</v>
      </c>
      <c r="C91" s="72">
        <f t="shared" si="24"/>
        <v>4.5942102848297548</v>
      </c>
      <c r="D91" s="106">
        <f t="shared" si="17"/>
        <v>33900.55561520216</v>
      </c>
      <c r="E91" s="72">
        <f t="shared" si="25"/>
        <v>2.2997164710702012</v>
      </c>
      <c r="F91" s="106">
        <f>[1]MercLab!D172</f>
        <v>0</v>
      </c>
      <c r="G91" s="72">
        <f t="shared" si="26"/>
        <v>0</v>
      </c>
      <c r="H91" s="106">
        <f>[1]MercLab!E172</f>
        <v>33900.55561520216</v>
      </c>
      <c r="I91" s="72">
        <f t="shared" si="27"/>
        <v>2.864610843146401</v>
      </c>
      <c r="J91" s="106">
        <f>[1]MercLab!F172</f>
        <v>0</v>
      </c>
      <c r="K91" s="72">
        <f t="shared" si="28"/>
        <v>0</v>
      </c>
      <c r="L91" s="106">
        <f>[1]MercLab!G172</f>
        <v>89521.144175529509</v>
      </c>
      <c r="M91" s="72">
        <f t="shared" si="29"/>
        <v>6.8828557776988593</v>
      </c>
      <c r="N91" s="106">
        <f>[1]MercLab!H172</f>
        <v>24793.740409821708</v>
      </c>
      <c r="O91" s="72">
        <f t="shared" si="30"/>
        <v>5.4929136942552654</v>
      </c>
    </row>
    <row r="92" spans="1:15">
      <c r="A92" s="190" t="s">
        <v>86</v>
      </c>
      <c r="B92" s="106">
        <f>[1]MercLab!C173</f>
        <v>65268.449095543263</v>
      </c>
      <c r="C92" s="72">
        <f t="shared" si="24"/>
        <v>2.0231156734001021</v>
      </c>
      <c r="D92" s="106">
        <f t="shared" si="17"/>
        <v>52747.017575832215</v>
      </c>
      <c r="E92" s="72">
        <f t="shared" si="25"/>
        <v>3.5782064015663</v>
      </c>
      <c r="F92" s="106">
        <f>[1]MercLab!D173</f>
        <v>2380.6494554446863</v>
      </c>
      <c r="G92" s="72">
        <f t="shared" si="26"/>
        <v>1.1557584541654469</v>
      </c>
      <c r="H92" s="106">
        <f>[1]MercLab!E173</f>
        <v>50366.368120387531</v>
      </c>
      <c r="I92" s="72">
        <f t="shared" si="27"/>
        <v>4.2559787481142415</v>
      </c>
      <c r="J92" s="106">
        <f>[1]MercLab!F173</f>
        <v>0</v>
      </c>
      <c r="K92" s="72">
        <f t="shared" si="28"/>
        <v>0</v>
      </c>
      <c r="L92" s="106">
        <f>[1]MercLab!G173</f>
        <v>11867.605486938815</v>
      </c>
      <c r="M92" s="72">
        <f t="shared" si="29"/>
        <v>0.91244384492077879</v>
      </c>
      <c r="N92" s="106">
        <f>[1]MercLab!H173</f>
        <v>653.82603277209091</v>
      </c>
      <c r="O92" s="72">
        <f t="shared" si="30"/>
        <v>0.1448514790310429</v>
      </c>
    </row>
    <row r="93" spans="1:15">
      <c r="A93" s="190" t="s">
        <v>94</v>
      </c>
      <c r="B93" s="106">
        <f>[1]MercLab!C174</f>
        <v>377773.4922411819</v>
      </c>
      <c r="C93" s="72">
        <f t="shared" si="24"/>
        <v>11.709784493721246</v>
      </c>
      <c r="D93" s="106">
        <f t="shared" si="17"/>
        <v>248161.62093638844</v>
      </c>
      <c r="E93" s="72">
        <f t="shared" si="25"/>
        <v>16.834572672872959</v>
      </c>
      <c r="F93" s="106">
        <f>[1]MercLab!D174</f>
        <v>29278.465972550181</v>
      </c>
      <c r="G93" s="72">
        <f t="shared" si="26"/>
        <v>14.21411896462909</v>
      </c>
      <c r="H93" s="106">
        <f>[1]MercLab!E174</f>
        <v>134399.5743127123</v>
      </c>
      <c r="I93" s="72">
        <f t="shared" si="27"/>
        <v>11.35681911118318</v>
      </c>
      <c r="J93" s="106">
        <f>[1]MercLab!F174</f>
        <v>84483.580651125958</v>
      </c>
      <c r="K93" s="72">
        <f t="shared" si="28"/>
        <v>99.731377877713086</v>
      </c>
      <c r="L93" s="106">
        <f>[1]MercLab!G174</f>
        <v>111283.9934507555</v>
      </c>
      <c r="M93" s="72">
        <f t="shared" si="29"/>
        <v>8.5560979402373025</v>
      </c>
      <c r="N93" s="106">
        <f>[1]MercLab!H174</f>
        <v>18327.877854042144</v>
      </c>
      <c r="O93" s="72">
        <f t="shared" si="30"/>
        <v>4.0604382229970222</v>
      </c>
    </row>
    <row r="94" spans="1:15">
      <c r="A94" s="190" t="s">
        <v>111</v>
      </c>
      <c r="B94" s="106">
        <f>[1]MercLab!C175</f>
        <v>29478.371406295075</v>
      </c>
      <c r="C94" s="72">
        <f t="shared" si="24"/>
        <v>0.91373636182290197</v>
      </c>
      <c r="D94" s="106">
        <f t="shared" si="17"/>
        <v>20647.627355836248</v>
      </c>
      <c r="E94" s="72">
        <f t="shared" si="25"/>
        <v>1.4006758254263829</v>
      </c>
      <c r="F94" s="106">
        <f>[1]MercLab!D175</f>
        <v>546.12682706289354</v>
      </c>
      <c r="G94" s="72">
        <f t="shared" si="26"/>
        <v>0.26513382555374526</v>
      </c>
      <c r="H94" s="106">
        <f>[1]MercLab!E175</f>
        <v>19873.947684163817</v>
      </c>
      <c r="I94" s="72">
        <f t="shared" si="27"/>
        <v>1.6793567243673764</v>
      </c>
      <c r="J94" s="106">
        <f>[1]MercLab!F175</f>
        <v>227.55284460953899</v>
      </c>
      <c r="K94" s="72">
        <f t="shared" si="28"/>
        <v>0.26862212228690618</v>
      </c>
      <c r="L94" s="106">
        <f>[1]MercLab!G175</f>
        <v>7972.4344823653728</v>
      </c>
      <c r="M94" s="72">
        <f t="shared" si="29"/>
        <v>0.61296263854359478</v>
      </c>
      <c r="N94" s="106">
        <f>[1]MercLab!H175</f>
        <v>858.30956809341603</v>
      </c>
      <c r="O94" s="72">
        <f t="shared" si="30"/>
        <v>0.1901536558244763</v>
      </c>
    </row>
    <row r="95" spans="1:15">
      <c r="A95" s="196"/>
      <c r="B95" s="197"/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</row>
    <row r="96" spans="1:15">
      <c r="A96" s="14" t="str">
        <f>'C01'!$A$46</f>
        <v>Fuente: Instituto Nacional de Estadística (INE). XLI Encuesta Permanente de Hogares de Propósitos Múltiples, Mayo 2011.</v>
      </c>
      <c r="B96" s="128"/>
      <c r="C96" s="129"/>
      <c r="D96" s="60"/>
      <c r="E96" s="131"/>
      <c r="F96" s="124"/>
      <c r="G96" s="131"/>
      <c r="H96" s="124"/>
      <c r="I96" s="131"/>
      <c r="J96" s="124"/>
      <c r="K96" s="131"/>
      <c r="L96" s="124"/>
      <c r="M96" s="131"/>
      <c r="N96" s="124"/>
      <c r="O96" s="131"/>
    </row>
    <row r="97" spans="1:15">
      <c r="A97" s="204" t="s">
        <v>147</v>
      </c>
      <c r="B97" s="130"/>
      <c r="C97" s="129"/>
      <c r="D97" s="134"/>
      <c r="E97" s="131"/>
      <c r="F97" s="124"/>
      <c r="G97" s="131"/>
      <c r="H97" s="124"/>
      <c r="I97" s="131"/>
      <c r="J97" s="124"/>
      <c r="K97" s="131"/>
      <c r="L97" s="124"/>
      <c r="M97" s="131"/>
      <c r="N97" s="124"/>
      <c r="O97" s="131"/>
    </row>
    <row r="98" spans="1:15">
      <c r="A98" s="30" t="s">
        <v>116</v>
      </c>
      <c r="B98" s="130"/>
      <c r="C98" s="129"/>
      <c r="D98" s="134"/>
      <c r="E98" s="131"/>
      <c r="F98" s="124"/>
      <c r="G98" s="131"/>
      <c r="H98" s="124"/>
      <c r="I98" s="131"/>
      <c r="J98" s="124"/>
      <c r="K98" s="131"/>
      <c r="L98" s="124"/>
      <c r="M98" s="131"/>
      <c r="N98" s="124"/>
      <c r="O98" s="131"/>
    </row>
    <row r="99" spans="1:15">
      <c r="A99" s="30" t="s">
        <v>117</v>
      </c>
      <c r="B99" s="130"/>
      <c r="C99" s="129"/>
      <c r="D99" s="134"/>
      <c r="E99" s="131"/>
      <c r="F99" s="124"/>
      <c r="G99" s="131"/>
      <c r="H99" s="124"/>
      <c r="I99" s="131"/>
      <c r="J99" s="124"/>
      <c r="K99" s="131"/>
      <c r="L99" s="124"/>
      <c r="M99" s="131"/>
      <c r="N99" s="124"/>
      <c r="O99" s="131"/>
    </row>
    <row r="100" spans="1:15">
      <c r="B100" s="79"/>
      <c r="C100" s="78"/>
      <c r="D100" s="81"/>
    </row>
    <row r="101" spans="1:15">
      <c r="A101" s="77"/>
      <c r="B101" s="79"/>
      <c r="C101" s="78"/>
      <c r="D101" s="81"/>
    </row>
    <row r="102" spans="1:15">
      <c r="A102" s="77"/>
      <c r="B102" s="79"/>
      <c r="C102" s="78"/>
      <c r="D102" s="81"/>
    </row>
  </sheetData>
  <mergeCells count="25">
    <mergeCell ref="B64:K64"/>
    <mergeCell ref="A61:O61"/>
    <mergeCell ref="A62:O62"/>
    <mergeCell ref="A1:O1"/>
    <mergeCell ref="A2:O2"/>
    <mergeCell ref="A3:O3"/>
    <mergeCell ref="A4:A6"/>
    <mergeCell ref="B4:C5"/>
    <mergeCell ref="H5:I5"/>
    <mergeCell ref="A63:O63"/>
    <mergeCell ref="J5:K5"/>
    <mergeCell ref="N4:O5"/>
    <mergeCell ref="D4:K4"/>
    <mergeCell ref="L4:M5"/>
    <mergeCell ref="D5:E5"/>
    <mergeCell ref="F5:G5"/>
    <mergeCell ref="D65:K65"/>
    <mergeCell ref="A65:A67"/>
    <mergeCell ref="L65:M66"/>
    <mergeCell ref="N65:O66"/>
    <mergeCell ref="H66:I66"/>
    <mergeCell ref="J66:K66"/>
    <mergeCell ref="B65:C66"/>
    <mergeCell ref="D66:E66"/>
    <mergeCell ref="F66:G66"/>
  </mergeCells>
  <phoneticPr fontId="2" type="noConversion"/>
  <printOptions horizontalCentered="1"/>
  <pageMargins left="1.1155511811023624" right="0.47244094488188981" top="0.35433070866141736" bottom="0.35433070866141736" header="0" footer="0"/>
  <pageSetup paperSize="9" scale="80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AL113"/>
  <sheetViews>
    <sheetView workbookViewId="0">
      <selection activeCell="A87" sqref="A87"/>
    </sheetView>
  </sheetViews>
  <sheetFormatPr baseColWidth="10" defaultColWidth="12" defaultRowHeight="10.199999999999999"/>
  <cols>
    <col min="1" max="1" width="39.42578125" style="23" customWidth="1"/>
    <col min="2" max="2" width="13.42578125" style="23" bestFit="1" customWidth="1"/>
    <col min="3" max="3" width="7.28515625" style="46" customWidth="1"/>
    <col min="4" max="4" width="13.140625" style="23" bestFit="1" customWidth="1"/>
    <col min="5" max="5" width="8" style="46" bestFit="1" customWidth="1"/>
    <col min="6" max="6" width="13.140625" style="23" bestFit="1" customWidth="1"/>
    <col min="7" max="7" width="8.28515625" style="46" bestFit="1" customWidth="1"/>
    <col min="8" max="8" width="11.28515625" style="23" bestFit="1" customWidth="1"/>
    <col min="9" max="9" width="8.28515625" style="46" customWidth="1"/>
    <col min="10" max="10" width="11.28515625" style="23" customWidth="1"/>
    <col min="11" max="11" width="7.28515625" style="46" customWidth="1"/>
    <col min="12" max="12" width="10" style="23" customWidth="1"/>
    <col min="13" max="13" width="7.140625" style="46" bestFit="1" customWidth="1"/>
    <col min="14" max="14" width="12" style="23" customWidth="1"/>
    <col min="15" max="15" width="6.85546875" style="46" customWidth="1"/>
    <col min="16" max="16" width="10.85546875" style="23" customWidth="1"/>
    <col min="17" max="17" width="6.85546875" style="46" customWidth="1"/>
    <col min="18" max="18" width="11.140625" style="23" bestFit="1" customWidth="1"/>
    <col min="19" max="19" width="7.28515625" style="46" bestFit="1" customWidth="1"/>
    <col min="20" max="20" width="43.42578125" style="23" customWidth="1"/>
    <col min="21" max="21" width="11" style="23" bestFit="1" customWidth="1"/>
    <col min="22" max="22" width="7" style="46" bestFit="1" customWidth="1"/>
    <col min="23" max="23" width="11" style="23" bestFit="1" customWidth="1"/>
    <col min="24" max="24" width="7" style="46" bestFit="1" customWidth="1"/>
    <col min="25" max="25" width="11" style="23" bestFit="1" customWidth="1"/>
    <col min="26" max="26" width="7" style="46" bestFit="1" customWidth="1"/>
    <col min="27" max="27" width="11" style="23" bestFit="1" customWidth="1"/>
    <col min="28" max="28" width="6" style="46" bestFit="1" customWidth="1"/>
    <col min="29" max="29" width="11" style="23" bestFit="1" customWidth="1"/>
    <col min="30" max="30" width="6.85546875" style="46" bestFit="1" customWidth="1"/>
    <col min="31" max="31" width="10" style="23" customWidth="1"/>
    <col min="32" max="32" width="8" style="46" bestFit="1" customWidth="1"/>
    <col min="33" max="33" width="10.7109375" style="23" customWidth="1"/>
    <col min="34" max="34" width="7" style="46" bestFit="1" customWidth="1"/>
    <col min="35" max="35" width="11" style="23" bestFit="1" customWidth="1"/>
    <col min="36" max="36" width="7" style="46" bestFit="1" customWidth="1"/>
    <col min="37" max="37" width="11" style="23" bestFit="1" customWidth="1"/>
    <col min="38" max="38" width="7" style="46" bestFit="1" customWidth="1"/>
    <col min="39" max="45" width="7.85546875" style="23" customWidth="1"/>
    <col min="46" max="16384" width="12" style="23"/>
  </cols>
  <sheetData>
    <row r="1" spans="1:19">
      <c r="A1" s="222" t="s">
        <v>102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>
      <c r="A2" s="222" t="s">
        <v>103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</row>
    <row r="3" spans="1:19">
      <c r="A3" s="222" t="s">
        <v>41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</row>
    <row r="4" spans="1:19" ht="15" customHeight="1">
      <c r="A4" s="218" t="s">
        <v>39</v>
      </c>
      <c r="B4" s="250" t="s">
        <v>24</v>
      </c>
      <c r="C4" s="250"/>
      <c r="D4" s="250" t="s">
        <v>23</v>
      </c>
      <c r="E4" s="250"/>
      <c r="F4" s="253" t="s">
        <v>8</v>
      </c>
      <c r="G4" s="253"/>
      <c r="H4" s="253"/>
      <c r="I4" s="253"/>
      <c r="J4" s="253"/>
      <c r="K4" s="253"/>
      <c r="L4" s="253"/>
      <c r="M4" s="253"/>
      <c r="N4" s="250" t="s">
        <v>1</v>
      </c>
      <c r="O4" s="250"/>
      <c r="P4" s="250" t="s">
        <v>2</v>
      </c>
      <c r="Q4" s="250"/>
      <c r="R4" s="250" t="s">
        <v>10</v>
      </c>
      <c r="S4" s="250"/>
    </row>
    <row r="5" spans="1:19" ht="12.75" customHeight="1">
      <c r="A5" s="252"/>
      <c r="B5" s="251"/>
      <c r="C5" s="251"/>
      <c r="D5" s="251"/>
      <c r="E5" s="251"/>
      <c r="F5" s="254" t="s">
        <v>11</v>
      </c>
      <c r="G5" s="254"/>
      <c r="H5" s="254" t="s">
        <v>141</v>
      </c>
      <c r="I5" s="254"/>
      <c r="J5" s="254" t="s">
        <v>12</v>
      </c>
      <c r="K5" s="254"/>
      <c r="L5" s="254" t="s">
        <v>142</v>
      </c>
      <c r="M5" s="254"/>
      <c r="N5" s="251"/>
      <c r="O5" s="251"/>
      <c r="P5" s="251"/>
      <c r="Q5" s="251"/>
      <c r="R5" s="251"/>
      <c r="S5" s="251"/>
    </row>
    <row r="6" spans="1:19">
      <c r="A6" s="219"/>
      <c r="B6" s="48" t="s">
        <v>6</v>
      </c>
      <c r="C6" s="49" t="s">
        <v>113</v>
      </c>
      <c r="D6" s="48" t="s">
        <v>6</v>
      </c>
      <c r="E6" s="49" t="s">
        <v>113</v>
      </c>
      <c r="F6" s="48" t="s">
        <v>6</v>
      </c>
      <c r="G6" s="49" t="s">
        <v>113</v>
      </c>
      <c r="H6" s="48" t="s">
        <v>6</v>
      </c>
      <c r="I6" s="49" t="s">
        <v>113</v>
      </c>
      <c r="J6" s="48" t="s">
        <v>6</v>
      </c>
      <c r="K6" s="49" t="s">
        <v>113</v>
      </c>
      <c r="L6" s="48" t="s">
        <v>6</v>
      </c>
      <c r="M6" s="49" t="s">
        <v>113</v>
      </c>
      <c r="N6" s="48" t="s">
        <v>6</v>
      </c>
      <c r="O6" s="49" t="s">
        <v>113</v>
      </c>
      <c r="P6" s="48" t="s">
        <v>6</v>
      </c>
      <c r="Q6" s="49" t="s">
        <v>113</v>
      </c>
      <c r="R6" s="48" t="s">
        <v>6</v>
      </c>
      <c r="S6" s="49" t="s">
        <v>113</v>
      </c>
    </row>
    <row r="7" spans="1:19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</row>
    <row r="8" spans="1:19" s="52" customFormat="1" ht="12" customHeight="1">
      <c r="A8" s="51" t="s">
        <v>132</v>
      </c>
      <c r="B8" s="105">
        <f>'C03'!B8</f>
        <v>3226135.3096954348</v>
      </c>
      <c r="C8" s="110">
        <f>SUM(G8,O8,Q8,S8)</f>
        <v>99.991723431948856</v>
      </c>
      <c r="D8" s="105">
        <f>[1]MercLab!C186</f>
        <v>2673528.403302866</v>
      </c>
      <c r="E8" s="110">
        <f>IF(ISNUMBER(D8/$B$8*100),D8/$B$8*100,0)</f>
        <v>82.870932141877901</v>
      </c>
      <c r="F8" s="105">
        <f t="shared" ref="F8:F53" si="0">H8+J8+L8</f>
        <v>1434357.3691962741</v>
      </c>
      <c r="G8" s="110">
        <f>IF(ISNUMBER(F8/$B$8*100),F8/$B$8*100,0)</f>
        <v>44.460545870026927</v>
      </c>
      <c r="H8" s="105">
        <f>[1]MercLab!D186</f>
        <v>194935.13529971155</v>
      </c>
      <c r="I8" s="110">
        <f>IF(ISNUMBER(H8/$B$8*100),H8/$B$8*100,0)</f>
        <v>6.0423731984792211</v>
      </c>
      <c r="J8" s="105">
        <f>[1]MercLab!E186</f>
        <v>1156458.7257355722</v>
      </c>
      <c r="K8" s="110">
        <f>IF(ISNUMBER(J8/$B$8*100),J8/$B$8*100,0)</f>
        <v>35.846566083576583</v>
      </c>
      <c r="L8" s="105">
        <f>[1]MercLab!F186</f>
        <v>82963.508160990488</v>
      </c>
      <c r="M8" s="110">
        <f>IF(ISNUMBER(L8/$B$8*100),L8/$B$8*100,0)</f>
        <v>2.5716065879711261</v>
      </c>
      <c r="N8" s="105">
        <f>[1]MercLab!G186</f>
        <v>1238904.0208222633</v>
      </c>
      <c r="O8" s="110">
        <f>IF(ISNUMBER(N8/$B$8*100),N8/$B$8*100,0)</f>
        <v>38.40210970379983</v>
      </c>
      <c r="P8" s="22">
        <f>'C03'!N8</f>
        <v>451376.84278112923</v>
      </c>
      <c r="Q8" s="110">
        <f>IF(ISNUMBER(P8/$B$8*100),P8/$B$8*100,0)</f>
        <v>13.991255773575775</v>
      </c>
      <c r="R8" s="105">
        <f>B8-(D8+P8)</f>
        <v>101230.06361143943</v>
      </c>
      <c r="S8" s="110">
        <f>IF(ISNUMBER(R8/$B$8*100),R8/$B$8*100,0)</f>
        <v>3.1378120845463271</v>
      </c>
    </row>
    <row r="9" spans="1:19" ht="11.25" customHeight="1">
      <c r="A9" s="53"/>
      <c r="B9" s="8"/>
      <c r="C9" s="110"/>
      <c r="D9" s="8"/>
      <c r="E9" s="110"/>
      <c r="F9" s="8"/>
      <c r="G9" s="110"/>
      <c r="H9" s="8"/>
      <c r="I9" s="110"/>
      <c r="J9" s="8"/>
      <c r="K9" s="110"/>
      <c r="L9" s="8"/>
      <c r="M9" s="110"/>
      <c r="N9" s="8"/>
      <c r="O9" s="110"/>
      <c r="P9" s="8"/>
      <c r="Q9" s="110"/>
      <c r="R9" s="8"/>
      <c r="S9" s="110"/>
    </row>
    <row r="10" spans="1:19" ht="12.75" customHeight="1">
      <c r="A10" s="54" t="s">
        <v>43</v>
      </c>
      <c r="B10" s="105"/>
      <c r="C10" s="69"/>
      <c r="D10" s="105"/>
      <c r="E10" s="110"/>
      <c r="F10" s="105"/>
      <c r="G10" s="110"/>
      <c r="H10" s="105"/>
      <c r="I10" s="110"/>
      <c r="J10" s="105"/>
      <c r="K10" s="110"/>
      <c r="L10" s="105"/>
      <c r="M10" s="110"/>
      <c r="N10" s="105"/>
      <c r="O10" s="110"/>
      <c r="P10" s="105"/>
      <c r="Q10" s="110"/>
      <c r="R10" s="105"/>
      <c r="S10" s="110"/>
    </row>
    <row r="11" spans="1:19">
      <c r="A11" s="55" t="s">
        <v>87</v>
      </c>
      <c r="B11" s="71">
        <f>'C03'!B11</f>
        <v>1494287.144445824</v>
      </c>
      <c r="C11" s="111">
        <f>IF(ISNUMBER(B11/B$8*100),B11/B$8*100,0)</f>
        <v>46.318179524432068</v>
      </c>
      <c r="D11" s="71">
        <f>SUM(D12:D14)</f>
        <v>1318249.0736146653</v>
      </c>
      <c r="E11" s="111">
        <f>IF(ISNUMBER(D11/D$8*100),D11/D$8*100,0)</f>
        <v>49.307464696694666</v>
      </c>
      <c r="F11" s="71">
        <f>SUM(F12:F14)</f>
        <v>818838.34506195714</v>
      </c>
      <c r="G11" s="111">
        <f>IF(ISNUMBER(F11/F$8*100),F11/F$8*100,0)</f>
        <v>57.087470852594002</v>
      </c>
      <c r="H11" s="71">
        <f>SUM(H12:H14)</f>
        <v>154375.81733771681</v>
      </c>
      <c r="I11" s="111">
        <f>IF(ISNUMBER(H11/H$8*100),H11/H$8*100,0)</f>
        <v>79.193428675833616</v>
      </c>
      <c r="J11" s="71">
        <f>SUM(J12:J14)</f>
        <v>615810.22666079155</v>
      </c>
      <c r="K11" s="111">
        <f>IF(ISNUMBER(J11/J$8*100),J11/J$8*100,0)</f>
        <v>53.249650243168169</v>
      </c>
      <c r="L11" s="71">
        <f>SUM(L12:L14)</f>
        <v>48652.301063448904</v>
      </c>
      <c r="M11" s="111">
        <f>IF(ISNUMBER(L11/L$8*100),L11/L$8*100,0)</f>
        <v>58.643013225813966</v>
      </c>
      <c r="N11" s="71">
        <f>SUM(N12:N14)</f>
        <v>499410.72855267214</v>
      </c>
      <c r="O11" s="111">
        <f>IF(ISNUMBER(N11/N$8*100),N11/N$8*100,0)</f>
        <v>40.310687523736675</v>
      </c>
      <c r="P11" s="71">
        <f>'C03'!N11</f>
        <v>118144.26334354555</v>
      </c>
      <c r="Q11" s="111">
        <f>IF(ISNUMBER(P11/P$8*100),P11/P$8*100,0)</f>
        <v>26.174196845280612</v>
      </c>
      <c r="R11" s="71">
        <f t="shared" ref="R11:R53" si="1">B11-(D11+P11)</f>
        <v>57893.807487613056</v>
      </c>
      <c r="S11" s="111">
        <f>IF(ISNUMBER(R11/R$8*100),R11/R$8*100,0)</f>
        <v>57.190330048425267</v>
      </c>
    </row>
    <row r="12" spans="1:19">
      <c r="A12" s="58" t="s">
        <v>69</v>
      </c>
      <c r="B12" s="71">
        <f>'C03'!B12</f>
        <v>423180.02512036549</v>
      </c>
      <c r="C12" s="111">
        <f>IF(ISNUMBER(B12/B$8*100),B12/B$8*100,0)</f>
        <v>13.117243528149352</v>
      </c>
      <c r="D12" s="71">
        <f>[1]MercLab!C187</f>
        <v>380218.0480580841</v>
      </c>
      <c r="E12" s="111">
        <f>IF(ISNUMBER(D12/D$8*100),D12/D$8*100,0)</f>
        <v>14.221582519503601</v>
      </c>
      <c r="F12" s="71">
        <f t="shared" si="0"/>
        <v>250694.96890633091</v>
      </c>
      <c r="G12" s="111">
        <f>IF(ISNUMBER(F12/F$8*100),F12/F$8*100,0)</f>
        <v>17.477859722420849</v>
      </c>
      <c r="H12" s="71">
        <f>[1]MercLab!D187</f>
        <v>63396.222508217725</v>
      </c>
      <c r="I12" s="111">
        <f>IF(ISNUMBER(H12/H$8*100),H12/H$8*100,0)</f>
        <v>32.521701339651486</v>
      </c>
      <c r="J12" s="71">
        <f>[1]MercLab!E187</f>
        <v>173873.12856615038</v>
      </c>
      <c r="K12" s="111">
        <f>IF(ISNUMBER(J12/J$8*100),J12/J$8*100,0)</f>
        <v>15.034961879470224</v>
      </c>
      <c r="L12" s="71">
        <f>[1]MercLab!F187</f>
        <v>13425.617831962802</v>
      </c>
      <c r="M12" s="111">
        <f>IF(ISNUMBER(L12/L$8*100),L12/L$8*100,0)</f>
        <v>16.182558005997556</v>
      </c>
      <c r="N12" s="71">
        <f>[1]MercLab!G187</f>
        <v>129523.07915175037</v>
      </c>
      <c r="O12" s="111">
        <f>IF(ISNUMBER(N12/N$8*100),N12/N$8*100,0)</f>
        <v>10.45464999506464</v>
      </c>
      <c r="P12" s="71">
        <f>'C03'!N12</f>
        <v>25850.003147643609</v>
      </c>
      <c r="Q12" s="111">
        <f t="shared" ref="Q12:S15" si="2">IF(ISNUMBER(P12/P$8*100),P12/P$8*100,0)</f>
        <v>5.7269227611169606</v>
      </c>
      <c r="R12" s="71">
        <f t="shared" si="1"/>
        <v>17111.973914637812</v>
      </c>
      <c r="S12" s="111">
        <f t="shared" si="2"/>
        <v>16.904043427573313</v>
      </c>
    </row>
    <row r="13" spans="1:19">
      <c r="A13" s="58" t="s">
        <v>70</v>
      </c>
      <c r="B13" s="106">
        <f>'C03'!B13</f>
        <v>246757.29426099738</v>
      </c>
      <c r="C13" s="111">
        <f>IF(ISNUMBER(B13/B$8*100),B13/B$8*100,0)</f>
        <v>7.6486963680482658</v>
      </c>
      <c r="D13" s="106">
        <f>[1]MercLab!C188</f>
        <v>222947.93870915877</v>
      </c>
      <c r="E13" s="111">
        <f>IF(ISNUMBER(D13/D$8*100),D13/D$8*100,0)</f>
        <v>8.3390899619293286</v>
      </c>
      <c r="F13" s="106">
        <f t="shared" si="0"/>
        <v>147251.70664368189</v>
      </c>
      <c r="G13" s="111">
        <f>IF(ISNUMBER(F13/F$8*100),F13/F$8*100,0)</f>
        <v>10.266040375014263</v>
      </c>
      <c r="H13" s="106">
        <f>[1]MercLab!D188</f>
        <v>12167.456616458303</v>
      </c>
      <c r="I13" s="111">
        <f>IF(ISNUMBER(H13/H$8*100),H13/H$8*100,0)</f>
        <v>6.2417976101388364</v>
      </c>
      <c r="J13" s="106">
        <f>[1]MercLab!E188</f>
        <v>127901.62838583264</v>
      </c>
      <c r="K13" s="111">
        <f>IF(ISNUMBER(J13/J$8*100),J13/J$8*100,0)</f>
        <v>11.059765950962069</v>
      </c>
      <c r="L13" s="106">
        <f>[1]MercLab!F188</f>
        <v>7182.6216413909578</v>
      </c>
      <c r="M13" s="111">
        <f>IF(ISNUMBER(L13/L$8*100),L13/L$8*100,0)</f>
        <v>8.6575674059649188</v>
      </c>
      <c r="N13" s="106">
        <f>[1]MercLab!G188</f>
        <v>75696.232065479257</v>
      </c>
      <c r="O13" s="111">
        <f>IF(ISNUMBER(N13/N$8*100),N13/N$8*100,0)</f>
        <v>6.1099351356725364</v>
      </c>
      <c r="P13" s="106">
        <f>'C03'!N13</f>
        <v>11020.785312289454</v>
      </c>
      <c r="Q13" s="111">
        <f t="shared" si="2"/>
        <v>2.4415929812405963</v>
      </c>
      <c r="R13" s="106">
        <f t="shared" si="1"/>
        <v>12788.570239549153</v>
      </c>
      <c r="S13" s="111">
        <f t="shared" si="2"/>
        <v>12.633174161222192</v>
      </c>
    </row>
    <row r="14" spans="1:19">
      <c r="A14" s="58" t="s">
        <v>120</v>
      </c>
      <c r="B14" s="106">
        <f>'C03'!B14</f>
        <v>824349.82506446098</v>
      </c>
      <c r="C14" s="111">
        <f>IF(ISNUMBER(B14/B$8*100),B14/B$8*100,0)</f>
        <v>25.552239628234446</v>
      </c>
      <c r="D14" s="106">
        <f>[1]MercLab!C189</f>
        <v>715083.0868474223</v>
      </c>
      <c r="E14" s="111">
        <f>IF(ISNUMBER(D14/D$8*100),D14/D$8*100,0)</f>
        <v>26.746792215261735</v>
      </c>
      <c r="F14" s="106">
        <f t="shared" si="0"/>
        <v>420891.6695119444</v>
      </c>
      <c r="G14" s="111">
        <f>IF(ISNUMBER(F14/F$8*100),F14/F$8*100,0)</f>
        <v>29.3435707551589</v>
      </c>
      <c r="H14" s="106">
        <f>[1]MercLab!D189</f>
        <v>78812.138213040773</v>
      </c>
      <c r="I14" s="111">
        <f>IF(ISNUMBER(H14/H$8*100),H14/H$8*100,0)</f>
        <v>40.429929726043284</v>
      </c>
      <c r="J14" s="106">
        <f>[1]MercLab!E189</f>
        <v>314035.46970880846</v>
      </c>
      <c r="K14" s="111">
        <f>IF(ISNUMBER(J14/J$8*100),J14/J$8*100,0)</f>
        <v>27.154922412735864</v>
      </c>
      <c r="L14" s="106">
        <f>[1]MercLab!F189</f>
        <v>28044.061590095145</v>
      </c>
      <c r="M14" s="111">
        <f>IF(ISNUMBER(L14/L$8*100),L14/L$8*100,0)</f>
        <v>33.802887813851498</v>
      </c>
      <c r="N14" s="106">
        <f>[1]MercLab!G189</f>
        <v>294191.4173354425</v>
      </c>
      <c r="O14" s="111">
        <f>IF(ISNUMBER(N14/N$8*100),N14/N$8*100,0)</f>
        <v>23.7461023929995</v>
      </c>
      <c r="P14" s="106">
        <f>'C03'!N14</f>
        <v>81273.474883612493</v>
      </c>
      <c r="Q14" s="111">
        <f t="shared" si="2"/>
        <v>18.005681102923056</v>
      </c>
      <c r="R14" s="106">
        <f t="shared" si="1"/>
        <v>27993.263333426206</v>
      </c>
      <c r="S14" s="111">
        <f t="shared" si="2"/>
        <v>27.653112459629874</v>
      </c>
    </row>
    <row r="15" spans="1:19">
      <c r="A15" s="55" t="s">
        <v>71</v>
      </c>
      <c r="B15" s="106">
        <f>'C03'!B15</f>
        <v>1731848.165250103</v>
      </c>
      <c r="C15" s="111">
        <f>IF(ISNUMBER(B15/B$8*100),B15/B$8*100,0)</f>
        <v>53.681820475583187</v>
      </c>
      <c r="D15" s="106">
        <f>[1]MercLab!C190</f>
        <v>1355279.3296886208</v>
      </c>
      <c r="E15" s="111">
        <f>IF(ISNUMBER(D15/D$8*100),D15/D$8*100,0)</f>
        <v>50.692535303321037</v>
      </c>
      <c r="F15" s="106">
        <f t="shared" si="0"/>
        <v>615519.02413424407</v>
      </c>
      <c r="G15" s="111">
        <f>IF(ISNUMBER(F15/F$8*100),F15/F$8*100,0)</f>
        <v>42.91252914740091</v>
      </c>
      <c r="H15" s="106">
        <f>[1]MercLab!D190</f>
        <v>40559.317961996247</v>
      </c>
      <c r="I15" s="111">
        <f>IF(ISNUMBER(H15/H$8*100),H15/H$8*100,0)</f>
        <v>20.806571324167162</v>
      </c>
      <c r="J15" s="106">
        <f>[1]MercLab!E190</f>
        <v>540648.49907470657</v>
      </c>
      <c r="K15" s="111">
        <f>IF(ISNUMBER(J15/J$8*100),J15/J$8*100,0)</f>
        <v>46.750349756825429</v>
      </c>
      <c r="L15" s="106">
        <f>[1]MercLab!F190</f>
        <v>34311.20709754125</v>
      </c>
      <c r="M15" s="111">
        <f>IF(ISNUMBER(L15/L$8*100),L15/L$8*100,0)</f>
        <v>41.356986774185629</v>
      </c>
      <c r="N15" s="106">
        <f>[1]MercLab!G190</f>
        <v>739493.29226959404</v>
      </c>
      <c r="O15" s="111">
        <f>IF(ISNUMBER(N15/N$8*100),N15/N$8*100,0)</f>
        <v>59.689312476263559</v>
      </c>
      <c r="P15" s="106">
        <f>'C03'!N15</f>
        <v>333232.57943759026</v>
      </c>
      <c r="Q15" s="111">
        <f t="shared" si="2"/>
        <v>73.825803154720845</v>
      </c>
      <c r="R15" s="106">
        <f t="shared" si="1"/>
        <v>43336.256123892032</v>
      </c>
      <c r="S15" s="111">
        <f t="shared" si="2"/>
        <v>42.809669951639592</v>
      </c>
    </row>
    <row r="16" spans="1:19">
      <c r="A16" s="56"/>
      <c r="B16" s="107">
        <f>'C03'!B16</f>
        <v>0</v>
      </c>
      <c r="C16" s="111"/>
      <c r="D16" s="107"/>
      <c r="E16" s="111"/>
      <c r="F16" s="107">
        <f t="shared" si="0"/>
        <v>0</v>
      </c>
      <c r="G16" s="111"/>
      <c r="H16" s="107"/>
      <c r="I16" s="111"/>
      <c r="J16" s="107"/>
      <c r="K16" s="111"/>
      <c r="L16" s="107"/>
      <c r="M16" s="111"/>
      <c r="N16" s="107"/>
      <c r="O16" s="111"/>
      <c r="P16" s="107"/>
      <c r="Q16" s="111"/>
      <c r="R16" s="107"/>
      <c r="S16" s="111"/>
    </row>
    <row r="17" spans="1:19">
      <c r="A17" s="54" t="s">
        <v>42</v>
      </c>
      <c r="B17" s="105"/>
      <c r="C17" s="69"/>
      <c r="D17" s="105"/>
      <c r="E17" s="110"/>
      <c r="F17" s="105"/>
      <c r="G17" s="110"/>
      <c r="H17" s="105"/>
      <c r="I17" s="110"/>
      <c r="J17" s="105"/>
      <c r="K17" s="110"/>
      <c r="L17" s="105"/>
      <c r="M17" s="110"/>
      <c r="N17" s="105"/>
      <c r="O17" s="110"/>
      <c r="P17" s="105"/>
      <c r="Q17" s="110"/>
      <c r="R17" s="105"/>
      <c r="S17" s="110"/>
    </row>
    <row r="18" spans="1:19">
      <c r="A18" s="55" t="s">
        <v>45</v>
      </c>
      <c r="B18" s="106">
        <f>'C03'!B18</f>
        <v>386333.45503219689</v>
      </c>
      <c r="C18" s="111">
        <f>IF(ISNUMBER(B18/B$8*100),B18/B$8*100,0)</f>
        <v>11.97511629072585</v>
      </c>
      <c r="D18" s="106">
        <f>[1]MercLab!C192</f>
        <v>342837.81089611328</v>
      </c>
      <c r="E18" s="111">
        <f>IF(ISNUMBER(D18/D$8*100),D18/D$8*100,0)</f>
        <v>12.823421306187466</v>
      </c>
      <c r="F18" s="106">
        <f t="shared" si="0"/>
        <v>121176.02065928846</v>
      </c>
      <c r="G18" s="111">
        <f>IF(ISNUMBER(F18/F$8*100),F18/F$8*100,0)</f>
        <v>8.4481052812653008</v>
      </c>
      <c r="H18" s="106">
        <f>[1]MercLab!D192</f>
        <v>1798.7880480733229</v>
      </c>
      <c r="I18" s="111">
        <f>IF(ISNUMBER(H18/H$8*100),H18/H$8*100,0)</f>
        <v>0.9227623564667794</v>
      </c>
      <c r="J18" s="106">
        <f>[1]MercLab!E192</f>
        <v>112342.25236461882</v>
      </c>
      <c r="K18" s="111">
        <f>IF(ISNUMBER(J18/J$8*100),J18/J$8*100,0)</f>
        <v>9.7143330639113721</v>
      </c>
      <c r="L18" s="106">
        <f>[1]MercLab!F192</f>
        <v>7034.9802465963203</v>
      </c>
      <c r="M18" s="111">
        <f>IF(ISNUMBER(L18/L$8*100),L18/L$8*100,0)</f>
        <v>8.4796079656431083</v>
      </c>
      <c r="N18" s="106">
        <f>[1]MercLab!G192</f>
        <v>221661.79023683045</v>
      </c>
      <c r="O18" s="111">
        <f>IF(ISNUMBER(N18/N$8*100),N18/N$8*100,0)</f>
        <v>17.891764536345036</v>
      </c>
      <c r="P18" s="106">
        <f>'C03'!N18</f>
        <v>31128.44076281743</v>
      </c>
      <c r="Q18" s="111">
        <f t="shared" ref="Q18:S22" si="3">IF(ISNUMBER(P18/P$8*100),P18/P$8*100,0)</f>
        <v>6.8963309174262371</v>
      </c>
      <c r="R18" s="106">
        <f t="shared" si="1"/>
        <v>12367.203373266151</v>
      </c>
      <c r="S18" s="111">
        <f t="shared" si="3"/>
        <v>12.216927394944959</v>
      </c>
    </row>
    <row r="19" spans="1:19">
      <c r="A19" s="55" t="s">
        <v>46</v>
      </c>
      <c r="B19" s="106">
        <f>'C03'!B19</f>
        <v>1711485.8122490814</v>
      </c>
      <c r="C19" s="111">
        <f>IF(ISNUMBER(B19/B$8*100),B19/B$8*100,0)</f>
        <v>53.050651877668933</v>
      </c>
      <c r="D19" s="106">
        <f>[1]MercLab!C193</f>
        <v>1403559.2564087936</v>
      </c>
      <c r="E19" s="111">
        <f>IF(ISNUMBER(D19/D$8*100),D19/D$8*100,0)</f>
        <v>52.49838582881118</v>
      </c>
      <c r="F19" s="106">
        <f t="shared" si="0"/>
        <v>650033.37158429087</v>
      </c>
      <c r="G19" s="111">
        <f>IF(ISNUMBER(F19/F$8*100),F19/F$8*100,0)</f>
        <v>45.318787740361365</v>
      </c>
      <c r="H19" s="106">
        <f>[1]MercLab!D193</f>
        <v>29334.445489590464</v>
      </c>
      <c r="I19" s="111">
        <f>IF(ISNUMBER(H19/H$8*100),H19/H$8*100,0)</f>
        <v>15.048311041767274</v>
      </c>
      <c r="J19" s="106">
        <f>[1]MercLab!E193</f>
        <v>569247.11104932718</v>
      </c>
      <c r="K19" s="111">
        <f>IF(ISNUMBER(J19/J$8*100),J19/J$8*100,0)</f>
        <v>49.223296809599006</v>
      </c>
      <c r="L19" s="106">
        <f>[1]MercLab!F193</f>
        <v>51451.81504537334</v>
      </c>
      <c r="M19" s="111">
        <f>IF(ISNUMBER(L19/L$8*100),L19/L$8*100,0)</f>
        <v>62.01740522535669</v>
      </c>
      <c r="N19" s="106">
        <f>[1]MercLab!G193</f>
        <v>753258.87153974245</v>
      </c>
      <c r="O19" s="111">
        <f>IF(ISNUMBER(N19/N$8*100),N19/N$8*100,0)</f>
        <v>60.800421895459088</v>
      </c>
      <c r="P19" s="106">
        <f>'C03'!N19</f>
        <v>269825.70834183012</v>
      </c>
      <c r="Q19" s="111">
        <f t="shared" si="3"/>
        <v>59.778367600631988</v>
      </c>
      <c r="R19" s="106">
        <f t="shared" si="1"/>
        <v>38100.847498457646</v>
      </c>
      <c r="S19" s="111">
        <f t="shared" si="3"/>
        <v>37.637877661228778</v>
      </c>
    </row>
    <row r="20" spans="1:19">
      <c r="A20" s="55" t="s">
        <v>47</v>
      </c>
      <c r="B20" s="71">
        <f>'C03'!B20</f>
        <v>836276.62825784308</v>
      </c>
      <c r="C20" s="111">
        <f>IF(ISNUMBER(B20/B$8*100),B20/B$8*100,0)</f>
        <v>25.921932838483215</v>
      </c>
      <c r="D20" s="71">
        <f>[1]MercLab!C194</f>
        <v>671235.01526553335</v>
      </c>
      <c r="E20" s="111">
        <f>IF(ISNUMBER(D20/D$8*100),D20/D$8*100,0)</f>
        <v>25.106709711267417</v>
      </c>
      <c r="F20" s="71">
        <f t="shared" si="0"/>
        <v>455204.70942510426</v>
      </c>
      <c r="G20" s="111">
        <f>IF(ISNUMBER(F20/F$8*100),F20/F$8*100,0)</f>
        <v>31.735794663234664</v>
      </c>
      <c r="H20" s="71">
        <f>[1]MercLab!D194</f>
        <v>80882.097378207895</v>
      </c>
      <c r="I20" s="111">
        <f>IF(ISNUMBER(H20/H$8*100),H20/H$8*100,0)</f>
        <v>41.491800466782031</v>
      </c>
      <c r="J20" s="71">
        <f>[1]MercLab!E194</f>
        <v>350883.13783745852</v>
      </c>
      <c r="K20" s="111">
        <f>IF(ISNUMBER(J20/J$8*100),J20/J$8*100,0)</f>
        <v>30.341172583939585</v>
      </c>
      <c r="L20" s="71">
        <f>[1]MercLab!F194</f>
        <v>23439.474209437831</v>
      </c>
      <c r="M20" s="111">
        <f>IF(ISNUMBER(L20/L$8*100),L20/L$8*100,0)</f>
        <v>28.252751997846552</v>
      </c>
      <c r="N20" s="71">
        <f>[1]MercLab!G194</f>
        <v>216030.30584040596</v>
      </c>
      <c r="O20" s="111">
        <f>IF(ISNUMBER(N20/N$8*100),N20/N$8*100,0)</f>
        <v>17.437210809682107</v>
      </c>
      <c r="P20" s="71">
        <f>'C03'!N20</f>
        <v>136228.82894465979</v>
      </c>
      <c r="Q20" s="111">
        <f t="shared" si="3"/>
        <v>30.180730607555024</v>
      </c>
      <c r="R20" s="71">
        <f t="shared" si="1"/>
        <v>28812.78404764994</v>
      </c>
      <c r="S20" s="111">
        <f t="shared" si="3"/>
        <v>28.46267503915109</v>
      </c>
    </row>
    <row r="21" spans="1:19">
      <c r="A21" s="55" t="s">
        <v>48</v>
      </c>
      <c r="B21" s="71">
        <f>'C03'!B21</f>
        <v>278652.65718191647</v>
      </c>
      <c r="C21" s="111">
        <f>IF(ISNUMBER(B21/B$8*100),B21/B$8*100,0)</f>
        <v>8.6373518291216005</v>
      </c>
      <c r="D21" s="71">
        <f>[1]MercLab!C195</f>
        <v>245598.43035531789</v>
      </c>
      <c r="E21" s="111">
        <f>IF(ISNUMBER(D21/D$8*100),D21/D$8*100,0)</f>
        <v>9.186303390377546</v>
      </c>
      <c r="F21" s="71">
        <f t="shared" si="0"/>
        <v>200722.14503244834</v>
      </c>
      <c r="G21" s="111">
        <f>IF(ISNUMBER(F21/F$8*100),F21/F$8*100,0)</f>
        <v>13.993872750479241</v>
      </c>
      <c r="H21" s="71">
        <f>[1]MercLab!D195</f>
        <v>82150.401399363764</v>
      </c>
      <c r="I21" s="111">
        <f>IF(ISNUMBER(H21/H$8*100),H21/H$8*100,0)</f>
        <v>42.142429210135994</v>
      </c>
      <c r="J21" s="71">
        <f>[1]MercLab!E195</f>
        <v>118571.7436330846</v>
      </c>
      <c r="K21" s="111">
        <f>IF(ISNUMBER(J21/J$8*100),J21/J$8*100,0)</f>
        <v>10.253002635927743</v>
      </c>
      <c r="L21" s="71">
        <f>[1]MercLab!F195</f>
        <v>0</v>
      </c>
      <c r="M21" s="111">
        <f>IF(ISNUMBER(L21/L$8*100),L21/L$8*100,0)</f>
        <v>0</v>
      </c>
      <c r="N21" s="71">
        <f>[1]MercLab!G195</f>
        <v>44876.285322868949</v>
      </c>
      <c r="O21" s="111">
        <f>IF(ISNUMBER(N21/N$8*100),N21/N$8*100,0)</f>
        <v>3.6222568147841234</v>
      </c>
      <c r="P21" s="71">
        <f>'C03'!N21</f>
        <v>12847.33658748493</v>
      </c>
      <c r="Q21" s="111">
        <f t="shared" si="3"/>
        <v>2.8462551397911549</v>
      </c>
      <c r="R21" s="71">
        <f t="shared" si="1"/>
        <v>20206.890239113651</v>
      </c>
      <c r="S21" s="111">
        <f t="shared" si="3"/>
        <v>19.961352900730752</v>
      </c>
    </row>
    <row r="22" spans="1:19">
      <c r="A22" s="55" t="s">
        <v>64</v>
      </c>
      <c r="B22" s="106">
        <f>'C03'!B22</f>
        <v>13386.756974887532</v>
      </c>
      <c r="C22" s="111">
        <f>IF(ISNUMBER(B22/B$8*100),B22/B$8*100,0)</f>
        <v>0.41494716401561338</v>
      </c>
      <c r="D22" s="106">
        <f>[1]MercLab!C196</f>
        <v>10297.890377495802</v>
      </c>
      <c r="E22" s="111">
        <f>IF(ISNUMBER(D22/D$8*100),D22/D$8*100,0)</f>
        <v>0.38517976337090082</v>
      </c>
      <c r="F22" s="106">
        <f t="shared" si="0"/>
        <v>7221.1224950777532</v>
      </c>
      <c r="G22" s="111">
        <f>IF(ISNUMBER(F22/F$8*100),F22/F$8*100,0)</f>
        <v>0.50343956465493866</v>
      </c>
      <c r="H22" s="106">
        <f>[1]MercLab!D196</f>
        <v>769.40298447764803</v>
      </c>
      <c r="I22" s="111">
        <f>IF(ISNUMBER(H22/H$8*100),H22/H$8*100,0)</f>
        <v>0.39469692484871743</v>
      </c>
      <c r="J22" s="106">
        <f>[1]MercLab!E196</f>
        <v>5414.4808510173698</v>
      </c>
      <c r="K22" s="111">
        <f>IF(ISNUMBER(J22/J$8*100),J22/J$8*100,0)</f>
        <v>0.46819490661661606</v>
      </c>
      <c r="L22" s="106">
        <f>[1]MercLab!F196</f>
        <v>1037.2386595827356</v>
      </c>
      <c r="M22" s="111">
        <f>IF(ISNUMBER(L22/L$8*100),L22/L$8*100,0)</f>
        <v>1.2502348111533284</v>
      </c>
      <c r="N22" s="106">
        <f>[1]MercLab!G196</f>
        <v>3076.7678824180575</v>
      </c>
      <c r="O22" s="111">
        <f>IF(ISNUMBER(N22/N$8*100),N22/N$8*100,0)</f>
        <v>0.248345943729846</v>
      </c>
      <c r="P22" s="106">
        <f>'C03'!N22</f>
        <v>1346.5281443466831</v>
      </c>
      <c r="Q22" s="111">
        <f t="shared" si="3"/>
        <v>0.29831573459775584</v>
      </c>
      <c r="R22" s="106">
        <f t="shared" si="1"/>
        <v>1742.3384530450476</v>
      </c>
      <c r="S22" s="111">
        <f t="shared" si="3"/>
        <v>1.7211670040362947</v>
      </c>
    </row>
    <row r="23" spans="1:19">
      <c r="B23" s="107"/>
      <c r="C23" s="108"/>
      <c r="D23" s="107"/>
      <c r="E23" s="108"/>
      <c r="F23" s="107">
        <f t="shared" si="0"/>
        <v>0</v>
      </c>
      <c r="G23" s="108"/>
      <c r="H23" s="107"/>
      <c r="I23" s="108"/>
      <c r="J23" s="107"/>
      <c r="K23" s="108"/>
      <c r="L23" s="107"/>
      <c r="M23" s="108"/>
      <c r="N23" s="107"/>
      <c r="O23" s="108"/>
      <c r="P23" s="107">
        <f>'C03'!N23</f>
        <v>0</v>
      </c>
      <c r="Q23" s="108"/>
      <c r="R23" s="107">
        <f t="shared" si="1"/>
        <v>0</v>
      </c>
      <c r="S23" s="108"/>
    </row>
    <row r="24" spans="1:19" ht="11.25" customHeight="1">
      <c r="A24" s="54" t="s">
        <v>20</v>
      </c>
      <c r="B24" s="105"/>
      <c r="C24" s="69"/>
      <c r="D24" s="105"/>
      <c r="E24" s="110"/>
      <c r="F24" s="105"/>
      <c r="G24" s="110"/>
      <c r="H24" s="105"/>
      <c r="I24" s="110"/>
      <c r="J24" s="105"/>
      <c r="K24" s="110"/>
      <c r="L24" s="105"/>
      <c r="M24" s="110"/>
      <c r="N24" s="105"/>
      <c r="O24" s="110"/>
      <c r="P24" s="105"/>
      <c r="Q24" s="110"/>
      <c r="R24" s="105"/>
      <c r="S24" s="110"/>
    </row>
    <row r="25" spans="1:19">
      <c r="A25" s="55" t="s">
        <v>49</v>
      </c>
      <c r="B25" s="106">
        <f>'C03'!B25</f>
        <v>20575.544079034436</v>
      </c>
      <c r="C25" s="111">
        <f t="shared" ref="C25:C33" si="4">IF(ISNUMBER(B25/B$8*100),B25/B$8*100,0)</f>
        <v>0.63777684764799536</v>
      </c>
      <c r="D25" s="106">
        <f>[1]MercLab!C198</f>
        <v>1761.3396121913916</v>
      </c>
      <c r="E25" s="111">
        <f t="shared" ref="E25:E33" si="5">IF(ISNUMBER(D25/D$8*100),D25/D$8*100,0)</f>
        <v>6.5880714415281316E-2</v>
      </c>
      <c r="F25" s="106">
        <f t="shared" si="0"/>
        <v>1494.3263273856237</v>
      </c>
      <c r="G25" s="111">
        <f t="shared" ref="G25:G33" si="6">IF(ISNUMBER(F25/F$8*100),F25/F$8*100,0)</f>
        <v>0.10418089379099105</v>
      </c>
      <c r="H25" s="106">
        <f>[1]MercLab!D198</f>
        <v>0</v>
      </c>
      <c r="I25" s="111">
        <f t="shared" ref="I25:I33" si="7">IF(ISNUMBER(H25/H$8*100),H25/H$8*100,0)</f>
        <v>0</v>
      </c>
      <c r="J25" s="106">
        <f>[1]MercLab!E198</f>
        <v>1494.3263273856237</v>
      </c>
      <c r="K25" s="111">
        <f t="shared" ref="K25:K33" si="8">IF(ISNUMBER(J25/J$8*100),J25/J$8*100,0)</f>
        <v>0.12921570775776273</v>
      </c>
      <c r="L25" s="106">
        <f>[1]MercLab!F198</f>
        <v>0</v>
      </c>
      <c r="M25" s="111">
        <f t="shared" ref="M25:M33" si="9">IF(ISNUMBER(L25/L$8*100),L25/L$8*100,0)</f>
        <v>0</v>
      </c>
      <c r="N25" s="106">
        <f>[1]MercLab!G198</f>
        <v>267.01328480576797</v>
      </c>
      <c r="O25" s="111">
        <f t="shared" ref="O25:O33" si="10">IF(ISNUMBER(N25/N$8*100),N25/N$8*100,0)</f>
        <v>2.155237857962158E-2</v>
      </c>
      <c r="P25" s="106">
        <f>'C03'!N25</f>
        <v>18814.204466843039</v>
      </c>
      <c r="Q25" s="111">
        <f t="shared" ref="Q25:S33" si="11">IF(ISNUMBER(P25/P$8*100),P25/P$8*100,0)</f>
        <v>4.1681811479119171</v>
      </c>
      <c r="R25" s="106">
        <f t="shared" si="1"/>
        <v>0</v>
      </c>
      <c r="S25" s="111">
        <f t="shared" si="11"/>
        <v>0</v>
      </c>
    </row>
    <row r="26" spans="1:19">
      <c r="A26" s="55" t="s">
        <v>50</v>
      </c>
      <c r="B26" s="106">
        <f>'C03'!B26</f>
        <v>109565.63064773536</v>
      </c>
      <c r="C26" s="111">
        <f t="shared" si="4"/>
        <v>3.3961883222461298</v>
      </c>
      <c r="D26" s="106">
        <f>[1]MercLab!C199</f>
        <v>27417.513528915268</v>
      </c>
      <c r="E26" s="111">
        <f t="shared" si="5"/>
        <v>1.0255179445650842</v>
      </c>
      <c r="F26" s="106">
        <f t="shared" si="0"/>
        <v>22851.902162616861</v>
      </c>
      <c r="G26" s="111">
        <f t="shared" si="6"/>
        <v>1.5931805178664553</v>
      </c>
      <c r="H26" s="106">
        <f>[1]MercLab!D199</f>
        <v>0</v>
      </c>
      <c r="I26" s="111">
        <f t="shared" si="7"/>
        <v>0</v>
      </c>
      <c r="J26" s="106">
        <f>[1]MercLab!E199</f>
        <v>20761.603877528985</v>
      </c>
      <c r="K26" s="111">
        <f t="shared" si="8"/>
        <v>1.795274091111505</v>
      </c>
      <c r="L26" s="106">
        <f>[1]MercLab!F199</f>
        <v>2090.2982850878748</v>
      </c>
      <c r="M26" s="111">
        <f t="shared" si="9"/>
        <v>2.5195394112694172</v>
      </c>
      <c r="N26" s="106">
        <f>[1]MercLab!G199</f>
        <v>4565.6113662983844</v>
      </c>
      <c r="O26" s="111">
        <f t="shared" si="10"/>
        <v>0.36852018312671048</v>
      </c>
      <c r="P26" s="106">
        <f>'C03'!N26</f>
        <v>81446.627315984588</v>
      </c>
      <c r="Q26" s="111">
        <f t="shared" si="11"/>
        <v>18.044042050131871</v>
      </c>
      <c r="R26" s="106">
        <f t="shared" si="1"/>
        <v>701.48980283550918</v>
      </c>
      <c r="S26" s="111">
        <f t="shared" si="11"/>
        <v>0.69296588168520901</v>
      </c>
    </row>
    <row r="27" spans="1:19">
      <c r="A27" s="55" t="s">
        <v>51</v>
      </c>
      <c r="B27" s="106">
        <f>'C03'!B27</f>
        <v>317397.649438894</v>
      </c>
      <c r="C27" s="111">
        <f t="shared" si="4"/>
        <v>9.8383241547564886</v>
      </c>
      <c r="D27" s="106">
        <f>[1]MercLab!C200</f>
        <v>179061.52182665924</v>
      </c>
      <c r="E27" s="111">
        <f t="shared" si="5"/>
        <v>6.6975731997254027</v>
      </c>
      <c r="F27" s="106">
        <f t="shared" si="0"/>
        <v>153259.22652922015</v>
      </c>
      <c r="G27" s="111">
        <f t="shared" si="6"/>
        <v>10.684870438884921</v>
      </c>
      <c r="H27" s="106">
        <f>[1]MercLab!D200</f>
        <v>2215.0133629166139</v>
      </c>
      <c r="I27" s="111">
        <f t="shared" si="7"/>
        <v>1.1362822610254661</v>
      </c>
      <c r="J27" s="106">
        <f>[1]MercLab!E200</f>
        <v>135504.33778962979</v>
      </c>
      <c r="K27" s="111">
        <f t="shared" si="8"/>
        <v>11.717178899181334</v>
      </c>
      <c r="L27" s="106">
        <f>[1]MercLab!F200</f>
        <v>15539.875376673741</v>
      </c>
      <c r="M27" s="111">
        <f t="shared" si="9"/>
        <v>18.730976692208639</v>
      </c>
      <c r="N27" s="106">
        <f>[1]MercLab!G200</f>
        <v>25802.295297441</v>
      </c>
      <c r="O27" s="111">
        <f t="shared" si="10"/>
        <v>2.0826710434207776</v>
      </c>
      <c r="P27" s="106">
        <f>'C03'!N27</f>
        <v>134708.78352925088</v>
      </c>
      <c r="Q27" s="111">
        <f t="shared" si="11"/>
        <v>29.843973097789295</v>
      </c>
      <c r="R27" s="106">
        <f t="shared" si="1"/>
        <v>3627.3440829839092</v>
      </c>
      <c r="S27" s="111">
        <f t="shared" si="11"/>
        <v>3.583267611988346</v>
      </c>
    </row>
    <row r="28" spans="1:19">
      <c r="A28" s="55" t="s">
        <v>52</v>
      </c>
      <c r="B28" s="106">
        <f>'C03'!B28</f>
        <v>540797.81661677756</v>
      </c>
      <c r="C28" s="111">
        <f t="shared" si="4"/>
        <v>16.763023391843781</v>
      </c>
      <c r="D28" s="106">
        <f>[1]MercLab!C201</f>
        <v>431164.57978128322</v>
      </c>
      <c r="E28" s="111">
        <f t="shared" si="5"/>
        <v>16.127174083829605</v>
      </c>
      <c r="F28" s="106">
        <f t="shared" si="0"/>
        <v>333035.87239443371</v>
      </c>
      <c r="G28" s="111">
        <f t="shared" si="6"/>
        <v>23.218472575007343</v>
      </c>
      <c r="H28" s="106">
        <f>[1]MercLab!D201</f>
        <v>18660.138735586821</v>
      </c>
      <c r="I28" s="111">
        <f t="shared" si="7"/>
        <v>9.5724861025679004</v>
      </c>
      <c r="J28" s="106">
        <f>[1]MercLab!E201</f>
        <v>291101.49344978866</v>
      </c>
      <c r="K28" s="111">
        <f t="shared" si="8"/>
        <v>25.171801377055797</v>
      </c>
      <c r="L28" s="106">
        <f>[1]MercLab!F201</f>
        <v>23274.240209058229</v>
      </c>
      <c r="M28" s="111">
        <f t="shared" si="9"/>
        <v>28.053587324073405</v>
      </c>
      <c r="N28" s="106">
        <f>[1]MercLab!G201</f>
        <v>98128.707386852169</v>
      </c>
      <c r="O28" s="111">
        <f t="shared" si="10"/>
        <v>7.9206060951940351</v>
      </c>
      <c r="P28" s="106">
        <f>'C03'!N28</f>
        <v>98368.584453595249</v>
      </c>
      <c r="Q28" s="111">
        <f t="shared" si="11"/>
        <v>21.793006448337842</v>
      </c>
      <c r="R28" s="106">
        <f t="shared" si="1"/>
        <v>11264.652381899068</v>
      </c>
      <c r="S28" s="111">
        <f t="shared" si="11"/>
        <v>11.127773687011803</v>
      </c>
    </row>
    <row r="29" spans="1:19">
      <c r="A29" s="55" t="s">
        <v>53</v>
      </c>
      <c r="B29" s="107">
        <f>'C03'!B29</f>
        <v>370748.84824069863</v>
      </c>
      <c r="C29" s="111">
        <f t="shared" si="4"/>
        <v>11.492042727609569</v>
      </c>
      <c r="D29" s="107">
        <f>[1]MercLab!C202</f>
        <v>320285.97615183232</v>
      </c>
      <c r="E29" s="111">
        <f t="shared" si="5"/>
        <v>11.979898016275135</v>
      </c>
      <c r="F29" s="107">
        <f t="shared" si="0"/>
        <v>213364.73845576792</v>
      </c>
      <c r="G29" s="111">
        <f t="shared" si="6"/>
        <v>14.875284433148236</v>
      </c>
      <c r="H29" s="107">
        <f>[1]MercLab!D202</f>
        <v>24414.833675453177</v>
      </c>
      <c r="I29" s="111">
        <f t="shared" si="7"/>
        <v>12.524593700317558</v>
      </c>
      <c r="J29" s="107">
        <f>[1]MercLab!E202</f>
        <v>180630.51511681036</v>
      </c>
      <c r="K29" s="111">
        <f t="shared" si="8"/>
        <v>15.619279019397714</v>
      </c>
      <c r="L29" s="107">
        <f>[1]MercLab!F202</f>
        <v>8319.389663504382</v>
      </c>
      <c r="M29" s="111">
        <f t="shared" si="9"/>
        <v>10.027769856791286</v>
      </c>
      <c r="N29" s="107">
        <f>[1]MercLab!G202</f>
        <v>106921.23769606683</v>
      </c>
      <c r="O29" s="111">
        <f t="shared" si="10"/>
        <v>8.6303083934704627</v>
      </c>
      <c r="P29" s="107">
        <f>'C03'!N29</f>
        <v>37467.922031880174</v>
      </c>
      <c r="Q29" s="111">
        <f t="shared" si="11"/>
        <v>8.3008073256536576</v>
      </c>
      <c r="R29" s="107">
        <f t="shared" si="1"/>
        <v>12994.950056986127</v>
      </c>
      <c r="S29" s="111">
        <f t="shared" si="11"/>
        <v>12.837046222618042</v>
      </c>
    </row>
    <row r="30" spans="1:19">
      <c r="A30" s="55" t="s">
        <v>65</v>
      </c>
      <c r="B30" s="71">
        <f>'C03'!B30</f>
        <v>394113.65301814233</v>
      </c>
      <c r="C30" s="111">
        <f t="shared" si="4"/>
        <v>12.216277842833222</v>
      </c>
      <c r="D30" s="71">
        <f>[1]MercLab!C203</f>
        <v>356968.56515866186</v>
      </c>
      <c r="E30" s="111">
        <f t="shared" si="5"/>
        <v>13.35196456928097</v>
      </c>
      <c r="F30" s="71">
        <f t="shared" si="0"/>
        <v>207785.91836336281</v>
      </c>
      <c r="G30" s="111">
        <f t="shared" si="6"/>
        <v>14.486342303926204</v>
      </c>
      <c r="H30" s="71">
        <f>[1]MercLab!D203</f>
        <v>26326.576487178056</v>
      </c>
      <c r="I30" s="111">
        <f t="shared" si="7"/>
        <v>13.505300851332475</v>
      </c>
      <c r="J30" s="71">
        <f>[1]MercLab!E203</f>
        <v>174920.33550437083</v>
      </c>
      <c r="K30" s="111">
        <f t="shared" si="8"/>
        <v>15.125514781611574</v>
      </c>
      <c r="L30" s="71">
        <f>[1]MercLab!F203</f>
        <v>6539.0063718139099</v>
      </c>
      <c r="M30" s="111">
        <f t="shared" si="9"/>
        <v>7.8817862416388955</v>
      </c>
      <c r="N30" s="71">
        <f>[1]MercLab!G203</f>
        <v>149182.64679530181</v>
      </c>
      <c r="O30" s="111">
        <f t="shared" si="10"/>
        <v>12.041501543944378</v>
      </c>
      <c r="P30" s="71">
        <f>'C03'!N30</f>
        <v>22378.979359622674</v>
      </c>
      <c r="Q30" s="111">
        <f t="shared" si="11"/>
        <v>4.9579369694147442</v>
      </c>
      <c r="R30" s="71">
        <f t="shared" si="1"/>
        <v>14766.108499857772</v>
      </c>
      <c r="S30" s="111">
        <f t="shared" si="11"/>
        <v>14.586683019913799</v>
      </c>
    </row>
    <row r="31" spans="1:19">
      <c r="A31" s="55" t="s">
        <v>66</v>
      </c>
      <c r="B31" s="106">
        <f>'C03'!B31</f>
        <v>494416.00498174754</v>
      </c>
      <c r="C31" s="111">
        <f t="shared" si="4"/>
        <v>15.325333797869229</v>
      </c>
      <c r="D31" s="106">
        <f>[1]MercLab!C204</f>
        <v>451990.9711316154</v>
      </c>
      <c r="E31" s="111">
        <f t="shared" si="5"/>
        <v>16.906159312660662</v>
      </c>
      <c r="F31" s="106">
        <f t="shared" si="0"/>
        <v>213805.71872514539</v>
      </c>
      <c r="G31" s="111">
        <f t="shared" si="6"/>
        <v>14.906028533527108</v>
      </c>
      <c r="H31" s="106">
        <f>[1]MercLab!D204</f>
        <v>46094.934469002794</v>
      </c>
      <c r="I31" s="111">
        <f t="shared" si="7"/>
        <v>23.646293623841654</v>
      </c>
      <c r="J31" s="106">
        <f>[1]MercLab!E204</f>
        <v>155361.93221803627</v>
      </c>
      <c r="K31" s="111">
        <f t="shared" si="8"/>
        <v>13.434282500589671</v>
      </c>
      <c r="L31" s="106">
        <f>[1]MercLab!F204</f>
        <v>12348.852038106321</v>
      </c>
      <c r="M31" s="111">
        <f t="shared" si="9"/>
        <v>14.884679194307216</v>
      </c>
      <c r="N31" s="106">
        <f>[1]MercLab!G204</f>
        <v>237918.23912166519</v>
      </c>
      <c r="O31" s="111">
        <f t="shared" si="10"/>
        <v>19.203928240038991</v>
      </c>
      <c r="P31" s="106">
        <f>'C03'!N31</f>
        <v>23075.864114930391</v>
      </c>
      <c r="Q31" s="111">
        <f t="shared" si="11"/>
        <v>5.11232786616831</v>
      </c>
      <c r="R31" s="106">
        <f t="shared" si="1"/>
        <v>19349.169735201751</v>
      </c>
      <c r="S31" s="111">
        <f t="shared" si="11"/>
        <v>19.114054703621871</v>
      </c>
    </row>
    <row r="32" spans="1:19">
      <c r="A32" s="55" t="s">
        <v>67</v>
      </c>
      <c r="B32" s="106">
        <f>'C03'!B32</f>
        <v>658367.91639740532</v>
      </c>
      <c r="C32" s="111">
        <f t="shared" si="4"/>
        <v>20.407324963054911</v>
      </c>
      <c r="D32" s="106">
        <f>[1]MercLab!C205</f>
        <v>610616.3527810995</v>
      </c>
      <c r="E32" s="111">
        <f t="shared" si="5"/>
        <v>22.839344142622405</v>
      </c>
      <c r="F32" s="106">
        <f t="shared" si="0"/>
        <v>227950.08981207586</v>
      </c>
      <c r="G32" s="111">
        <f t="shared" si="6"/>
        <v>15.892140599507995</v>
      </c>
      <c r="H32" s="106">
        <f>[1]MercLab!D205</f>
        <v>65150.912917973044</v>
      </c>
      <c r="I32" s="111">
        <f t="shared" si="7"/>
        <v>33.421841997751677</v>
      </c>
      <c r="J32" s="106">
        <f>[1]MercLab!E205</f>
        <v>151944.92998534392</v>
      </c>
      <c r="K32" s="111">
        <f t="shared" si="8"/>
        <v>13.138811321493421</v>
      </c>
      <c r="L32" s="106">
        <f>[1]MercLab!F205</f>
        <v>10854.246908758902</v>
      </c>
      <c r="M32" s="111">
        <f t="shared" si="9"/>
        <v>13.083158064743671</v>
      </c>
      <c r="N32" s="106">
        <f>[1]MercLab!G205</f>
        <v>382666.26296901173</v>
      </c>
      <c r="O32" s="111">
        <f t="shared" si="10"/>
        <v>30.88748252790683</v>
      </c>
      <c r="P32" s="106">
        <f>'C03'!N32</f>
        <v>22744.468808296198</v>
      </c>
      <c r="Q32" s="111">
        <f t="shared" si="11"/>
        <v>5.038909100466392</v>
      </c>
      <c r="R32" s="106">
        <f t="shared" si="1"/>
        <v>25007.09480800957</v>
      </c>
      <c r="S32" s="111">
        <f t="shared" si="11"/>
        <v>24.703229372646231</v>
      </c>
    </row>
    <row r="33" spans="1:19">
      <c r="A33" s="55" t="s">
        <v>121</v>
      </c>
      <c r="B33" s="106">
        <f>'C03'!B33</f>
        <v>320152.24627549632</v>
      </c>
      <c r="C33" s="111">
        <f t="shared" si="4"/>
        <v>9.9237079521540732</v>
      </c>
      <c r="D33" s="106">
        <f>[1]MercLab!C206</f>
        <v>294261.58333097462</v>
      </c>
      <c r="E33" s="111">
        <f t="shared" si="5"/>
        <v>11.006488016639175</v>
      </c>
      <c r="F33" s="106">
        <f t="shared" si="0"/>
        <v>60809.576426194741</v>
      </c>
      <c r="G33" s="111">
        <f t="shared" si="6"/>
        <v>4.2394997043357963</v>
      </c>
      <c r="H33" s="106">
        <f>[1]MercLab!D206</f>
        <v>12072.725651602515</v>
      </c>
      <c r="I33" s="111">
        <f t="shared" si="7"/>
        <v>6.1932014631640291</v>
      </c>
      <c r="J33" s="106">
        <f>[1]MercLab!E206</f>
        <v>44739.25146660547</v>
      </c>
      <c r="K33" s="111">
        <f t="shared" si="8"/>
        <v>3.8686423017949743</v>
      </c>
      <c r="L33" s="106">
        <f>[1]MercLab!F206</f>
        <v>3997.5993079867526</v>
      </c>
      <c r="M33" s="111">
        <f t="shared" si="9"/>
        <v>4.8185032149670199</v>
      </c>
      <c r="N33" s="106">
        <f>[1]MercLab!G206</f>
        <v>233452.00690478293</v>
      </c>
      <c r="O33" s="111">
        <f t="shared" si="10"/>
        <v>18.843429594315168</v>
      </c>
      <c r="P33" s="106">
        <f>'C03'!N33</f>
        <v>12371.408700741367</v>
      </c>
      <c r="Q33" s="111">
        <f t="shared" si="11"/>
        <v>2.7408159941293695</v>
      </c>
      <c r="R33" s="106">
        <f t="shared" si="1"/>
        <v>13519.254243780335</v>
      </c>
      <c r="S33" s="111">
        <f t="shared" si="11"/>
        <v>13.354979500627916</v>
      </c>
    </row>
    <row r="34" spans="1:19">
      <c r="A34" s="56"/>
      <c r="B34" s="107"/>
      <c r="C34" s="111"/>
      <c r="D34" s="107"/>
      <c r="E34" s="111"/>
      <c r="F34" s="107"/>
      <c r="G34" s="111"/>
      <c r="H34" s="107"/>
      <c r="I34" s="111"/>
      <c r="J34" s="107"/>
      <c r="K34" s="111"/>
      <c r="L34" s="107"/>
      <c r="M34" s="111"/>
      <c r="N34" s="107"/>
      <c r="O34" s="111"/>
      <c r="P34" s="107"/>
      <c r="Q34" s="111"/>
      <c r="R34" s="107"/>
      <c r="S34" s="111"/>
    </row>
    <row r="35" spans="1:19">
      <c r="A35" s="54" t="s">
        <v>15</v>
      </c>
      <c r="B35" s="105"/>
      <c r="C35" s="69"/>
      <c r="D35" s="105"/>
      <c r="E35" s="110"/>
      <c r="F35" s="105"/>
      <c r="G35" s="110"/>
      <c r="H35" s="105"/>
      <c r="I35" s="110"/>
      <c r="J35" s="105"/>
      <c r="K35" s="110"/>
      <c r="L35" s="105"/>
      <c r="M35" s="110"/>
      <c r="N35" s="105"/>
      <c r="O35" s="110"/>
      <c r="P35" s="105"/>
      <c r="Q35" s="110"/>
      <c r="R35" s="105"/>
      <c r="S35" s="110"/>
    </row>
    <row r="36" spans="1:19">
      <c r="A36" s="55" t="s">
        <v>3</v>
      </c>
      <c r="B36" s="106">
        <f>'C03'!B36</f>
        <v>2112345.1449659583</v>
      </c>
      <c r="C36" s="111">
        <f t="shared" ref="C36:C47" si="12">IF(ISNUMBER(B36/B$8*100),B36/B$8*100,0)</f>
        <v>65.476024474787934</v>
      </c>
      <c r="D36" s="106">
        <f>[1]MercLab!C208</f>
        <v>1727118.3784376075</v>
      </c>
      <c r="E36" s="111">
        <f t="shared" ref="E36:E47" si="13">IF(ISNUMBER(D36/D$8*100),D36/D$8*100,0)</f>
        <v>64.60071178985541</v>
      </c>
      <c r="F36" s="106">
        <f t="shared" si="0"/>
        <v>946870.40452954371</v>
      </c>
      <c r="G36" s="111">
        <f t="shared" ref="G36:G47" si="14">IF(ISNUMBER(F36/F$8*100),F36/F$8*100,0)</f>
        <v>66.013562928192144</v>
      </c>
      <c r="H36" s="106">
        <f>[1]MercLab!D208</f>
        <v>84781.086941098241</v>
      </c>
      <c r="I36" s="111">
        <f t="shared" ref="I36:I47" si="15">IF(ISNUMBER(H36/H$8*100),H36/H$8*100,0)</f>
        <v>43.491947621832182</v>
      </c>
      <c r="J36" s="106">
        <f>[1]MercLab!E208</f>
        <v>857702.63580905029</v>
      </c>
      <c r="K36" s="111">
        <f t="shared" ref="K36:K47" si="16">IF(ISNUMBER(J36/J$8*100),J36/J$8*100,0)</f>
        <v>74.166298954033465</v>
      </c>
      <c r="L36" s="106">
        <f>[1]MercLab!F208</f>
        <v>4386.6817793951759</v>
      </c>
      <c r="M36" s="111">
        <f t="shared" ref="M36:M47" si="17">IF(ISNUMBER(L36/L$8*100),L36/L$8*100,0)</f>
        <v>5.2874834690968351</v>
      </c>
      <c r="N36" s="106">
        <f>[1]MercLab!G208</f>
        <v>779980.96062340995</v>
      </c>
      <c r="O36" s="111">
        <f t="shared" ref="O36:O47" si="18">IF(ISNUMBER(N36/N$8*100),N36/N$8*100,0)</f>
        <v>62.957335476701004</v>
      </c>
      <c r="P36" s="106">
        <f>'C03'!N36</f>
        <v>307090.36364245554</v>
      </c>
      <c r="Q36" s="111">
        <f t="shared" ref="Q36:S47" si="19">IF(ISNUMBER(P36/P$8*100),P36/P$8*100,0)</f>
        <v>68.034142325587226</v>
      </c>
      <c r="R36" s="106">
        <f t="shared" si="1"/>
        <v>78136.402885895222</v>
      </c>
      <c r="S36" s="111">
        <f t="shared" si="19"/>
        <v>77.186954248901088</v>
      </c>
    </row>
    <row r="37" spans="1:19">
      <c r="A37" s="55" t="s">
        <v>4</v>
      </c>
      <c r="B37" s="106">
        <f>'C03'!B37</f>
        <v>1113790.1647299146</v>
      </c>
      <c r="C37" s="111">
        <f t="shared" si="12"/>
        <v>34.523975525225644</v>
      </c>
      <c r="D37" s="106">
        <f>[1]MercLab!C209</f>
        <v>946410.02486564487</v>
      </c>
      <c r="E37" s="111">
        <f t="shared" si="13"/>
        <v>35.39928821015905</v>
      </c>
      <c r="F37" s="106">
        <f t="shared" si="0"/>
        <v>487486.96466671029</v>
      </c>
      <c r="G37" s="111">
        <f t="shared" si="14"/>
        <v>33.986437071806456</v>
      </c>
      <c r="H37" s="106">
        <f>[1]MercLab!D209</f>
        <v>110154.0483586144</v>
      </c>
      <c r="I37" s="111">
        <f t="shared" si="15"/>
        <v>56.508052378168387</v>
      </c>
      <c r="J37" s="106">
        <f>[1]MercLab!E209</f>
        <v>298756.08992650063</v>
      </c>
      <c r="K37" s="111">
        <f t="shared" si="16"/>
        <v>25.833701045964709</v>
      </c>
      <c r="L37" s="106">
        <f>[1]MercLab!F209</f>
        <v>78576.826381595296</v>
      </c>
      <c r="M37" s="111">
        <f t="shared" si="17"/>
        <v>94.712516530903144</v>
      </c>
      <c r="N37" s="106">
        <f>[1]MercLab!G209</f>
        <v>458923.06019885733</v>
      </c>
      <c r="O37" s="111">
        <f t="shared" si="18"/>
        <v>37.042664523299315</v>
      </c>
      <c r="P37" s="106">
        <f>'C03'!N37</f>
        <v>144286.47913868132</v>
      </c>
      <c r="Q37" s="111">
        <f t="shared" si="19"/>
        <v>31.965857674414465</v>
      </c>
      <c r="R37" s="106">
        <f t="shared" si="1"/>
        <v>23093.660725588445</v>
      </c>
      <c r="S37" s="111">
        <f t="shared" si="19"/>
        <v>22.81304575114261</v>
      </c>
    </row>
    <row r="38" spans="1:19">
      <c r="A38" s="59"/>
      <c r="B38" s="107"/>
      <c r="C38" s="111"/>
      <c r="D38" s="107"/>
      <c r="E38" s="111"/>
      <c r="F38" s="107"/>
      <c r="G38" s="111"/>
      <c r="H38" s="107"/>
      <c r="I38" s="111"/>
      <c r="J38" s="107"/>
      <c r="K38" s="111"/>
      <c r="L38" s="107"/>
      <c r="M38" s="111"/>
      <c r="N38" s="107"/>
      <c r="O38" s="111"/>
      <c r="P38" s="107"/>
      <c r="Q38" s="111"/>
      <c r="R38" s="107"/>
      <c r="S38" s="111"/>
    </row>
    <row r="39" spans="1:19">
      <c r="A39" s="54" t="s">
        <v>133</v>
      </c>
      <c r="B39" s="105">
        <f>'C03'!B39</f>
        <v>2227892.0940938988</v>
      </c>
      <c r="C39" s="110">
        <f t="shared" si="12"/>
        <v>69.057614768929952</v>
      </c>
      <c r="D39" s="105">
        <f>[1]MercLab!C210</f>
        <v>2227892.0940938988</v>
      </c>
      <c r="E39" s="110">
        <f t="shared" si="13"/>
        <v>83.33152890171543</v>
      </c>
      <c r="F39" s="105">
        <f t="shared" si="0"/>
        <v>993619.83053263859</v>
      </c>
      <c r="G39" s="110">
        <f t="shared" si="14"/>
        <v>69.272822231840465</v>
      </c>
      <c r="H39" s="105">
        <f>[1]MercLab!D210</f>
        <v>33014.92675164414</v>
      </c>
      <c r="I39" s="110">
        <f t="shared" si="15"/>
        <v>16.936365371426703</v>
      </c>
      <c r="J39" s="105">
        <f>[1]MercLab!E210</f>
        <v>877641.39562000404</v>
      </c>
      <c r="K39" s="110">
        <f t="shared" si="16"/>
        <v>75.890420997236646</v>
      </c>
      <c r="L39" s="105">
        <f>[1]MercLab!F210</f>
        <v>82963.508160990488</v>
      </c>
      <c r="M39" s="110">
        <f t="shared" si="17"/>
        <v>100</v>
      </c>
      <c r="N39" s="105">
        <f>[1]MercLab!G210</f>
        <v>1234272.2635615375</v>
      </c>
      <c r="O39" s="110">
        <f t="shared" si="18"/>
        <v>99.626140751593354</v>
      </c>
      <c r="P39" s="105">
        <f>'C03'!N39</f>
        <v>0</v>
      </c>
      <c r="Q39" s="110">
        <f t="shared" si="19"/>
        <v>0</v>
      </c>
      <c r="R39" s="105">
        <f t="shared" si="1"/>
        <v>0</v>
      </c>
      <c r="S39" s="110">
        <f t="shared" si="19"/>
        <v>0</v>
      </c>
    </row>
    <row r="40" spans="1:19">
      <c r="A40" s="60" t="s">
        <v>126</v>
      </c>
      <c r="B40" s="106">
        <f>'C03'!B40</f>
        <v>1787868.4716766628</v>
      </c>
      <c r="C40" s="111">
        <f t="shared" si="12"/>
        <v>55.418272950412849</v>
      </c>
      <c r="D40" s="106">
        <f>SUM(D41:D43)</f>
        <v>1787868.4716766628</v>
      </c>
      <c r="E40" s="111">
        <f t="shared" si="13"/>
        <v>66.872993362177766</v>
      </c>
      <c r="F40" s="106">
        <f t="shared" si="0"/>
        <v>798334.01624110562</v>
      </c>
      <c r="G40" s="111">
        <f t="shared" si="14"/>
        <v>55.657957590334902</v>
      </c>
      <c r="H40" s="106">
        <f>SUM(H41:H43)</f>
        <v>11008.30470497446</v>
      </c>
      <c r="I40" s="111">
        <f t="shared" si="15"/>
        <v>5.6471629334800326</v>
      </c>
      <c r="J40" s="106">
        <f>SUM(J41:J43)</f>
        <v>709324.28028908279</v>
      </c>
      <c r="K40" s="111">
        <f t="shared" si="16"/>
        <v>61.335892453741749</v>
      </c>
      <c r="L40" s="106">
        <f>SUM(L41:L43)</f>
        <v>78001.431247048444</v>
      </c>
      <c r="M40" s="111">
        <f t="shared" si="17"/>
        <v>94.01896445324715</v>
      </c>
      <c r="N40" s="106">
        <f>SUM(N41:N43)</f>
        <v>989534.45543542865</v>
      </c>
      <c r="O40" s="111">
        <f t="shared" si="18"/>
        <v>79.871760750172754</v>
      </c>
      <c r="P40" s="106">
        <f>'C03'!N40</f>
        <v>0</v>
      </c>
      <c r="Q40" s="111">
        <f t="shared" si="19"/>
        <v>0</v>
      </c>
      <c r="R40" s="106">
        <f t="shared" si="1"/>
        <v>0</v>
      </c>
      <c r="S40" s="111">
        <f t="shared" si="19"/>
        <v>0</v>
      </c>
    </row>
    <row r="41" spans="1:19">
      <c r="A41" s="61" t="s">
        <v>136</v>
      </c>
      <c r="B41" s="106">
        <f>'C03'!B41</f>
        <v>753072.27466544823</v>
      </c>
      <c r="C41" s="111">
        <f t="shared" si="12"/>
        <v>23.342860803211085</v>
      </c>
      <c r="D41" s="106">
        <f>[1]MercLab!C211</f>
        <v>753072.27466544823</v>
      </c>
      <c r="E41" s="111">
        <f t="shared" si="13"/>
        <v>28.167730469409108</v>
      </c>
      <c r="F41" s="106">
        <f t="shared" si="0"/>
        <v>234991.58823929806</v>
      </c>
      <c r="G41" s="111">
        <f t="shared" si="14"/>
        <v>16.383057199404423</v>
      </c>
      <c r="H41" s="106">
        <f>[1]MercLab!D211</f>
        <v>3089.6515867088256</v>
      </c>
      <c r="I41" s="111">
        <f t="shared" si="15"/>
        <v>1.5849639327248553</v>
      </c>
      <c r="J41" s="106">
        <f>[1]MercLab!E211</f>
        <v>213004.51226227707</v>
      </c>
      <c r="K41" s="111">
        <f t="shared" si="16"/>
        <v>18.418686938160665</v>
      </c>
      <c r="L41" s="106">
        <f>[1]MercLab!F211</f>
        <v>18897.424390312157</v>
      </c>
      <c r="M41" s="111">
        <f t="shared" si="17"/>
        <v>22.777995782967313</v>
      </c>
      <c r="N41" s="106">
        <f>[1]MercLab!G211</f>
        <v>518080.68642610707</v>
      </c>
      <c r="O41" s="111">
        <f t="shared" si="18"/>
        <v>41.817661232728568</v>
      </c>
      <c r="P41" s="106">
        <f>'C03'!N41</f>
        <v>0</v>
      </c>
      <c r="Q41" s="111">
        <f t="shared" si="19"/>
        <v>0</v>
      </c>
      <c r="R41" s="106">
        <f t="shared" si="1"/>
        <v>0</v>
      </c>
      <c r="S41" s="111">
        <f t="shared" si="19"/>
        <v>0</v>
      </c>
    </row>
    <row r="42" spans="1:19">
      <c r="A42" s="61" t="s">
        <v>137</v>
      </c>
      <c r="B42" s="106">
        <f>'C03'!B42</f>
        <v>1032591.139168165</v>
      </c>
      <c r="C42" s="111">
        <f t="shared" si="12"/>
        <v>32.007062322058879</v>
      </c>
      <c r="D42" s="106">
        <f>[1]MercLab!C212</f>
        <v>1032591.139168165</v>
      </c>
      <c r="E42" s="111">
        <f t="shared" si="13"/>
        <v>38.622785450586804</v>
      </c>
      <c r="F42" s="106">
        <f t="shared" si="0"/>
        <v>562421.96844384039</v>
      </c>
      <c r="G42" s="111">
        <f t="shared" si="14"/>
        <v>39.210728129698055</v>
      </c>
      <c r="H42" s="106">
        <f>[1]MercLab!D212</f>
        <v>7918.6531182656336</v>
      </c>
      <c r="I42" s="111">
        <f t="shared" si="15"/>
        <v>4.062199000755176</v>
      </c>
      <c r="J42" s="106">
        <f>[1]MercLab!E212</f>
        <v>495399.30846883851</v>
      </c>
      <c r="K42" s="111">
        <f t="shared" si="16"/>
        <v>42.837612570542625</v>
      </c>
      <c r="L42" s="106">
        <f>[1]MercLab!F212</f>
        <v>59104.006856736291</v>
      </c>
      <c r="M42" s="111">
        <f t="shared" si="17"/>
        <v>71.240968670279841</v>
      </c>
      <c r="N42" s="106">
        <f>[1]MercLab!G212</f>
        <v>470169.17072423932</v>
      </c>
      <c r="O42" s="111">
        <f t="shared" si="18"/>
        <v>37.950411236230146</v>
      </c>
      <c r="P42" s="106">
        <f>'C03'!N42</f>
        <v>0</v>
      </c>
      <c r="Q42" s="111">
        <f t="shared" si="19"/>
        <v>0</v>
      </c>
      <c r="R42" s="106">
        <f t="shared" si="1"/>
        <v>0</v>
      </c>
      <c r="S42" s="111">
        <f t="shared" si="19"/>
        <v>0</v>
      </c>
    </row>
    <row r="43" spans="1:19">
      <c r="A43" s="61" t="s">
        <v>138</v>
      </c>
      <c r="B43" s="106">
        <f>'C03'!B43</f>
        <v>2205.0578430495611</v>
      </c>
      <c r="C43" s="111">
        <f t="shared" si="12"/>
        <v>6.8349825142880669E-2</v>
      </c>
      <c r="D43" s="106">
        <f>[1]MercLab!C213</f>
        <v>2205.0578430495611</v>
      </c>
      <c r="E43" s="111">
        <f t="shared" si="13"/>
        <v>8.2477442181853822E-2</v>
      </c>
      <c r="F43" s="106">
        <f t="shared" si="0"/>
        <v>920.45955796725605</v>
      </c>
      <c r="G43" s="111">
        <f t="shared" si="14"/>
        <v>6.4172261232430888E-2</v>
      </c>
      <c r="H43" s="106">
        <f>[1]MercLab!D213</f>
        <v>0</v>
      </c>
      <c r="I43" s="111">
        <f t="shared" si="15"/>
        <v>0</v>
      </c>
      <c r="J43" s="106">
        <f>[1]MercLab!E213</f>
        <v>920.45955796725605</v>
      </c>
      <c r="K43" s="111">
        <f t="shared" si="16"/>
        <v>7.9592945038465812E-2</v>
      </c>
      <c r="L43" s="106">
        <f>[1]MercLab!F213</f>
        <v>0</v>
      </c>
      <c r="M43" s="111">
        <f t="shared" si="17"/>
        <v>0</v>
      </c>
      <c r="N43" s="106">
        <f>[1]MercLab!G213</f>
        <v>1284.5982850823052</v>
      </c>
      <c r="O43" s="111">
        <f t="shared" si="18"/>
        <v>0.1036882812140455</v>
      </c>
      <c r="P43" s="106">
        <f>'C03'!N43</f>
        <v>0</v>
      </c>
      <c r="Q43" s="111">
        <f t="shared" si="19"/>
        <v>0</v>
      </c>
      <c r="R43" s="106">
        <f t="shared" si="1"/>
        <v>0</v>
      </c>
      <c r="S43" s="111">
        <f t="shared" si="19"/>
        <v>0</v>
      </c>
    </row>
    <row r="44" spans="1:19">
      <c r="A44" s="60" t="s">
        <v>127</v>
      </c>
      <c r="B44" s="71">
        <f>'C03'!B44</f>
        <v>304991.2767479663</v>
      </c>
      <c r="C44" s="111">
        <f t="shared" si="12"/>
        <v>9.4537658055253484</v>
      </c>
      <c r="D44" s="71">
        <f>[1]MercLab!C214</f>
        <v>304991.2767479663</v>
      </c>
      <c r="E44" s="111">
        <f t="shared" si="13"/>
        <v>11.407818834884317</v>
      </c>
      <c r="F44" s="71">
        <f t="shared" si="0"/>
        <v>157436.62615843682</v>
      </c>
      <c r="G44" s="111">
        <f t="shared" si="14"/>
        <v>10.97610885121709</v>
      </c>
      <c r="H44" s="71">
        <f>[1]MercLab!D214</f>
        <v>14741.647600507453</v>
      </c>
      <c r="I44" s="111">
        <f t="shared" si="15"/>
        <v>7.5623348134969417</v>
      </c>
      <c r="J44" s="71">
        <f>[1]MercLab!E214</f>
        <v>137732.90164398757</v>
      </c>
      <c r="K44" s="111">
        <f t="shared" si="16"/>
        <v>11.909884769677515</v>
      </c>
      <c r="L44" s="71">
        <f>[1]MercLab!F214</f>
        <v>4962.0769139417971</v>
      </c>
      <c r="M44" s="111">
        <f t="shared" si="17"/>
        <v>5.9810355467525538</v>
      </c>
      <c r="N44" s="71">
        <f>[1]MercLab!G214</f>
        <v>147554.65058953021</v>
      </c>
      <c r="O44" s="111">
        <f t="shared" si="18"/>
        <v>11.910095383466256</v>
      </c>
      <c r="P44" s="71">
        <f>'C03'!N44</f>
        <v>0</v>
      </c>
      <c r="Q44" s="111">
        <f t="shared" si="19"/>
        <v>0</v>
      </c>
      <c r="R44" s="71">
        <f t="shared" si="1"/>
        <v>0</v>
      </c>
      <c r="S44" s="111">
        <f t="shared" si="19"/>
        <v>0</v>
      </c>
    </row>
    <row r="45" spans="1:19">
      <c r="A45" s="60" t="s">
        <v>128</v>
      </c>
      <c r="B45" s="71">
        <f>'C03'!B45</f>
        <v>62505.055204541437</v>
      </c>
      <c r="C45" s="111">
        <f t="shared" si="12"/>
        <v>1.937459195114859</v>
      </c>
      <c r="D45" s="71">
        <f>[1]MercLab!C215</f>
        <v>62505.055204541437</v>
      </c>
      <c r="E45" s="111">
        <f t="shared" si="13"/>
        <v>2.3379237388061016</v>
      </c>
      <c r="F45" s="71">
        <f t="shared" si="0"/>
        <v>22142.202862607446</v>
      </c>
      <c r="G45" s="111">
        <f t="shared" si="14"/>
        <v>1.5437019628528543</v>
      </c>
      <c r="H45" s="71">
        <f>[1]MercLab!D215</f>
        <v>4902.3107065460836</v>
      </c>
      <c r="I45" s="111">
        <f t="shared" si="15"/>
        <v>2.5148420263021398</v>
      </c>
      <c r="J45" s="71">
        <f>[1]MercLab!E215</f>
        <v>17239.892156061363</v>
      </c>
      <c r="K45" s="111">
        <f t="shared" si="16"/>
        <v>1.49074859071134</v>
      </c>
      <c r="L45" s="71">
        <f>[1]MercLab!F215</f>
        <v>0</v>
      </c>
      <c r="M45" s="111">
        <f t="shared" si="17"/>
        <v>0</v>
      </c>
      <c r="N45" s="71">
        <f>[1]MercLab!G215</f>
        <v>40362.852341933787</v>
      </c>
      <c r="O45" s="111">
        <f t="shared" si="18"/>
        <v>3.2579482884513422</v>
      </c>
      <c r="P45" s="71">
        <f>'C03'!N45</f>
        <v>0</v>
      </c>
      <c r="Q45" s="111">
        <f t="shared" si="19"/>
        <v>0</v>
      </c>
      <c r="R45" s="71">
        <f t="shared" si="1"/>
        <v>0</v>
      </c>
      <c r="S45" s="111">
        <f t="shared" si="19"/>
        <v>0</v>
      </c>
    </row>
    <row r="46" spans="1:19">
      <c r="A46" s="60" t="s">
        <v>129</v>
      </c>
      <c r="B46" s="106">
        <f>'C03'!B46</f>
        <v>22693.241957401951</v>
      </c>
      <c r="C46" s="111">
        <f t="shared" si="12"/>
        <v>0.70341878994357243</v>
      </c>
      <c r="D46" s="106">
        <f>[1]MercLab!C216</f>
        <v>22693.241957401951</v>
      </c>
      <c r="E46" s="111">
        <f t="shared" si="13"/>
        <v>0.84881245059400956</v>
      </c>
      <c r="F46" s="106">
        <f t="shared" si="0"/>
        <v>7903.7677303261571</v>
      </c>
      <c r="G46" s="111">
        <f t="shared" si="14"/>
        <v>0.55103197432275508</v>
      </c>
      <c r="H46" s="106">
        <f>[1]MercLab!D216</f>
        <v>1680.0052057875164</v>
      </c>
      <c r="I46" s="111">
        <f t="shared" si="15"/>
        <v>0.86182780913482782</v>
      </c>
      <c r="J46" s="106">
        <f>[1]MercLab!E216</f>
        <v>6223.7625245386407</v>
      </c>
      <c r="K46" s="111">
        <f t="shared" si="16"/>
        <v>0.53817420250601522</v>
      </c>
      <c r="L46" s="106">
        <f>[1]MercLab!F216</f>
        <v>0</v>
      </c>
      <c r="M46" s="111">
        <f t="shared" si="17"/>
        <v>0</v>
      </c>
      <c r="N46" s="106">
        <f>[1]MercLab!G216</f>
        <v>14789.474227075762</v>
      </c>
      <c r="O46" s="111">
        <f t="shared" si="18"/>
        <v>1.193754639464319</v>
      </c>
      <c r="P46" s="106">
        <f>'C03'!N46</f>
        <v>0</v>
      </c>
      <c r="Q46" s="111">
        <f t="shared" si="19"/>
        <v>0</v>
      </c>
      <c r="R46" s="106">
        <f t="shared" si="1"/>
        <v>0</v>
      </c>
      <c r="S46" s="111">
        <f t="shared" si="19"/>
        <v>0</v>
      </c>
    </row>
    <row r="47" spans="1:19">
      <c r="A47" s="60" t="s">
        <v>130</v>
      </c>
      <c r="B47" s="106">
        <f>'C03'!B47</f>
        <v>49834.04850762961</v>
      </c>
      <c r="C47" s="111">
        <f t="shared" si="12"/>
        <v>1.5446980279427345</v>
      </c>
      <c r="D47" s="106">
        <f>[1]MercLab!C217</f>
        <v>49834.04850762961</v>
      </c>
      <c r="E47" s="111">
        <f t="shared" si="13"/>
        <v>1.8639805152645781</v>
      </c>
      <c r="F47" s="106">
        <f t="shared" si="0"/>
        <v>7803.2175401055856</v>
      </c>
      <c r="G47" s="111">
        <f t="shared" si="14"/>
        <v>0.5440218531088965</v>
      </c>
      <c r="H47" s="106">
        <f>[1]MercLab!D217</f>
        <v>682.65853382861701</v>
      </c>
      <c r="I47" s="111">
        <f t="shared" si="15"/>
        <v>0.35019778901275739</v>
      </c>
      <c r="J47" s="106">
        <f>[1]MercLab!E217</f>
        <v>7120.5590062769688</v>
      </c>
      <c r="K47" s="111">
        <f t="shared" si="16"/>
        <v>0.61572098059512648</v>
      </c>
      <c r="L47" s="106">
        <f>[1]MercLab!F217</f>
        <v>0</v>
      </c>
      <c r="M47" s="111">
        <f t="shared" si="17"/>
        <v>0</v>
      </c>
      <c r="N47" s="106">
        <f>[1]MercLab!G217</f>
        <v>42030.830967524016</v>
      </c>
      <c r="O47" s="111">
        <f t="shared" si="18"/>
        <v>3.392581690035041</v>
      </c>
      <c r="P47" s="106">
        <f>'C03'!N47</f>
        <v>0</v>
      </c>
      <c r="Q47" s="111">
        <f t="shared" si="19"/>
        <v>0</v>
      </c>
      <c r="R47" s="106">
        <f t="shared" si="1"/>
        <v>0</v>
      </c>
      <c r="S47" s="111">
        <f t="shared" si="19"/>
        <v>0</v>
      </c>
    </row>
    <row r="48" spans="1:19">
      <c r="A48" s="56"/>
      <c r="B48" s="107"/>
      <c r="C48" s="108"/>
      <c r="D48" s="107"/>
      <c r="E48" s="108"/>
      <c r="F48" s="107"/>
      <c r="G48" s="108"/>
      <c r="H48" s="107"/>
      <c r="I48" s="108"/>
      <c r="J48" s="107"/>
      <c r="K48" s="108"/>
      <c r="L48" s="107"/>
      <c r="M48" s="108"/>
      <c r="N48" s="107"/>
      <c r="O48" s="108"/>
      <c r="P48" s="107"/>
      <c r="Q48" s="108"/>
      <c r="R48" s="107"/>
      <c r="S48" s="108"/>
    </row>
    <row r="49" spans="1:19">
      <c r="A49" s="54" t="s">
        <v>16</v>
      </c>
      <c r="B49" s="105"/>
      <c r="C49" s="69"/>
      <c r="D49" s="105"/>
      <c r="E49" s="110"/>
      <c r="F49" s="105"/>
      <c r="G49" s="110"/>
      <c r="H49" s="105"/>
      <c r="I49" s="110"/>
      <c r="J49" s="105"/>
      <c r="K49" s="110"/>
      <c r="L49" s="105"/>
      <c r="M49" s="110"/>
      <c r="N49" s="105"/>
      <c r="O49" s="110"/>
      <c r="P49" s="105"/>
      <c r="Q49" s="110"/>
      <c r="R49" s="105"/>
      <c r="S49" s="110"/>
    </row>
    <row r="50" spans="1:19">
      <c r="A50" s="60" t="s">
        <v>46</v>
      </c>
      <c r="B50" s="71">
        <f>'C03'!B50</f>
        <v>1186865.4686367488</v>
      </c>
      <c r="C50" s="111">
        <f>IF(ISNUMBER(B50/B$8*100),B50/B$8*100,0)</f>
        <v>36.789079028083158</v>
      </c>
      <c r="D50" s="71">
        <f>[1]MercLab!C219</f>
        <v>857544.45674025395</v>
      </c>
      <c r="E50" s="111">
        <f>IF(ISNUMBER(D50/D$8*100),D50/D$8*100,0)</f>
        <v>32.075382318020154</v>
      </c>
      <c r="F50" s="71">
        <f t="shared" si="0"/>
        <v>339635.56818499375</v>
      </c>
      <c r="G50" s="111">
        <f>IF(ISNUMBER(F50/F$8*100),F50/F$8*100,0)</f>
        <v>23.678587741024728</v>
      </c>
      <c r="H50" s="71">
        <f>[1]MercLab!D219</f>
        <v>0</v>
      </c>
      <c r="I50" s="111">
        <f>IF(ISNUMBER(H50/H$8*100),H50/H$8*100,0)</f>
        <v>0</v>
      </c>
      <c r="J50" s="71">
        <f>[1]MercLab!E219</f>
        <v>339635.56818499375</v>
      </c>
      <c r="K50" s="111">
        <f>IF(ISNUMBER(J50/J$8*100),J50/J$8*100,0)</f>
        <v>29.368585374196265</v>
      </c>
      <c r="L50" s="71">
        <f>[1]MercLab!F219</f>
        <v>0</v>
      </c>
      <c r="M50" s="111">
        <f>IF(ISNUMBER(L50/L$8*100),L50/L$8*100,0)</f>
        <v>0</v>
      </c>
      <c r="N50" s="71">
        <f>[1]MercLab!G219</f>
        <v>517908.88855519798</v>
      </c>
      <c r="O50" s="111">
        <f>IF(ISNUMBER(N50/N$8*100),N50/N$8*100,0)</f>
        <v>41.803794309381665</v>
      </c>
      <c r="P50" s="71">
        <f>'C03'!N50</f>
        <v>284466.18162734457</v>
      </c>
      <c r="Q50" s="111">
        <f t="shared" ref="Q50:S53" si="20">IF(ISNUMBER(P50/P$8*100),P50/P$8*100,0)</f>
        <v>63.021882087398318</v>
      </c>
      <c r="R50" s="71">
        <f t="shared" si="1"/>
        <v>44854.830269150436</v>
      </c>
      <c r="S50" s="111">
        <f t="shared" si="20"/>
        <v>44.309791645810691</v>
      </c>
    </row>
    <row r="51" spans="1:19">
      <c r="A51" s="60" t="s">
        <v>47</v>
      </c>
      <c r="B51" s="71">
        <f>'C03'!B51</f>
        <v>432573.67981921451</v>
      </c>
      <c r="C51" s="111">
        <f>IF(ISNUMBER(B51/B$8*100),B51/B$8*100,0)</f>
        <v>13.40841713982703</v>
      </c>
      <c r="D51" s="71">
        <f>[1]MercLab!C220</f>
        <v>386494.66304864583</v>
      </c>
      <c r="E51" s="111">
        <f>IF(ISNUMBER(D51/D$8*100),D51/D$8*100,0)</f>
        <v>14.456351485593791</v>
      </c>
      <c r="F51" s="71">
        <f t="shared" si="0"/>
        <v>226582.84205864443</v>
      </c>
      <c r="G51" s="111">
        <f>IF(ISNUMBER(F51/F$8*100),F51/F$8*100,0)</f>
        <v>15.796819323039946</v>
      </c>
      <c r="H51" s="71">
        <f>[1]MercLab!D220</f>
        <v>0</v>
      </c>
      <c r="I51" s="111">
        <f>IF(ISNUMBER(H51/H$8*100),H51/H$8*100,0)</f>
        <v>0</v>
      </c>
      <c r="J51" s="71">
        <f>[1]MercLab!E220</f>
        <v>226582.84205864443</v>
      </c>
      <c r="K51" s="111">
        <f>IF(ISNUMBER(J51/J$8*100),J51/J$8*100,0)</f>
        <v>19.592817021163043</v>
      </c>
      <c r="L51" s="71">
        <f>[1]MercLab!F220</f>
        <v>0</v>
      </c>
      <c r="M51" s="111">
        <f>IF(ISNUMBER(L51/L$8*100),L51/L$8*100,0)</f>
        <v>0</v>
      </c>
      <c r="N51" s="71">
        <f>[1]MercLab!G220</f>
        <v>159644.80770519545</v>
      </c>
      <c r="O51" s="111">
        <f>IF(ISNUMBER(N51/N$8*100),N51/N$8*100,0)</f>
        <v>12.885970585456558</v>
      </c>
      <c r="P51" s="71">
        <f>'C03'!N51</f>
        <v>39256.365741463764</v>
      </c>
      <c r="Q51" s="111">
        <f t="shared" si="20"/>
        <v>8.6970269674421488</v>
      </c>
      <c r="R51" s="71">
        <f t="shared" si="1"/>
        <v>6822.6510291048908</v>
      </c>
      <c r="S51" s="111">
        <f t="shared" si="20"/>
        <v>6.7397478433806919</v>
      </c>
    </row>
    <row r="52" spans="1:19">
      <c r="A52" s="60" t="s">
        <v>68</v>
      </c>
      <c r="B52" s="106">
        <f>'C03'!B52</f>
        <v>1604072.5376403364</v>
      </c>
      <c r="C52" s="111">
        <f>IF(ISNUMBER(B52/B$8*100),B52/B$8*100,0)</f>
        <v>49.721179791177754</v>
      </c>
      <c r="D52" s="106">
        <f>[1]MercLab!C221</f>
        <v>1428389.6439531387</v>
      </c>
      <c r="E52" s="111">
        <f>IF(ISNUMBER(D52/D$8*100),D52/D$8*100,0)</f>
        <v>53.427135548233259</v>
      </c>
      <c r="F52" s="106">
        <f t="shared" si="0"/>
        <v>867712.68576440867</v>
      </c>
      <c r="G52" s="111">
        <f>IF(ISNUMBER(F52/F$8*100),F52/F$8*100,0)</f>
        <v>60.49487417843585</v>
      </c>
      <c r="H52" s="106">
        <f>[1]MercLab!D221</f>
        <v>194935.13529971155</v>
      </c>
      <c r="I52" s="111">
        <f>IF(ISNUMBER(H52/H$8*100),H52/H$8*100,0)</f>
        <v>100</v>
      </c>
      <c r="J52" s="106">
        <f>[1]MercLab!E221</f>
        <v>589814.04230370675</v>
      </c>
      <c r="K52" s="111">
        <f>IF(ISNUMBER(J52/J$8*100),J52/J$8*100,0)</f>
        <v>51.001737388297371</v>
      </c>
      <c r="L52" s="106">
        <f>[1]MercLab!F221</f>
        <v>82963.508160990488</v>
      </c>
      <c r="M52" s="111">
        <f>IF(ISNUMBER(L52/L$8*100),L52/L$8*100,0)</f>
        <v>100</v>
      </c>
      <c r="N52" s="106">
        <f>[1]MercLab!G221</f>
        <v>560676.95818876009</v>
      </c>
      <c r="O52" s="111">
        <f>IF(ISNUMBER(N52/N$8*100),N52/N$8*100,0)</f>
        <v>45.255883326348197</v>
      </c>
      <c r="P52" s="106">
        <f>'C03'!N52</f>
        <v>127358.64727068592</v>
      </c>
      <c r="Q52" s="111">
        <f t="shared" si="20"/>
        <v>28.21559176274393</v>
      </c>
      <c r="R52" s="106">
        <f t="shared" si="1"/>
        <v>48324.246416511713</v>
      </c>
      <c r="S52" s="111">
        <f t="shared" si="20"/>
        <v>47.737050331212942</v>
      </c>
    </row>
    <row r="53" spans="1:19">
      <c r="A53" s="60" t="s">
        <v>64</v>
      </c>
      <c r="B53" s="106">
        <f>'C03'!B53</f>
        <v>2623.6235995860638</v>
      </c>
      <c r="C53" s="111">
        <f>IF(ISNUMBER(B53/B$8*100),B53/B$8*100,0)</f>
        <v>8.1324040926037566E-2</v>
      </c>
      <c r="D53" s="106">
        <f>[1]MercLab!C222</f>
        <v>1099.6395612274559</v>
      </c>
      <c r="E53" s="111">
        <f>IF(ISNUMBER(D53/D$8*100),D53/D$8*100,0)</f>
        <v>4.1130648167753359E-2</v>
      </c>
      <c r="F53" s="106">
        <f t="shared" si="0"/>
        <v>426.27318816255195</v>
      </c>
      <c r="G53" s="111">
        <f>IF(ISNUMBER(F53/F$8*100),F53/F$8*100,0)</f>
        <v>2.9718757494961615E-2</v>
      </c>
      <c r="H53" s="106">
        <f>[1]MercLab!D222</f>
        <v>0</v>
      </c>
      <c r="I53" s="111">
        <f>IF(ISNUMBER(H53/H$8*100),H53/H$8*100,0)</f>
        <v>0</v>
      </c>
      <c r="J53" s="106">
        <f>[1]MercLab!E222</f>
        <v>426.27318816255195</v>
      </c>
      <c r="K53" s="111">
        <f>IF(ISNUMBER(J53/J$8*100),J53/J$8*100,0)</f>
        <v>3.6860216337718278E-2</v>
      </c>
      <c r="L53" s="106">
        <f>[1]MercLab!F222</f>
        <v>0</v>
      </c>
      <c r="M53" s="111">
        <f>IF(ISNUMBER(L53/L$8*100),L53/L$8*100,0)</f>
        <v>0</v>
      </c>
      <c r="N53" s="106">
        <f>[1]MercLab!G222</f>
        <v>673.366373064904</v>
      </c>
      <c r="O53" s="111">
        <f>IF(ISNUMBER(N53/N$8*100),N53/N$8*100,0)</f>
        <v>5.4351778809950846E-2</v>
      </c>
      <c r="P53" s="106">
        <f>'C03'!N53</f>
        <v>295.64814164382403</v>
      </c>
      <c r="Q53" s="111">
        <f t="shared" si="20"/>
        <v>6.5499182417557603E-2</v>
      </c>
      <c r="R53" s="106">
        <f t="shared" si="1"/>
        <v>1228.3358967147838</v>
      </c>
      <c r="S53" s="111">
        <f t="shared" si="20"/>
        <v>1.2134101796375605</v>
      </c>
    </row>
    <row r="54" spans="1:19">
      <c r="A54" s="196"/>
      <c r="B54" s="196"/>
      <c r="C54" s="154"/>
      <c r="D54" s="153"/>
      <c r="E54" s="154"/>
      <c r="F54" s="153"/>
      <c r="G54" s="154"/>
      <c r="H54" s="153"/>
      <c r="I54" s="154"/>
      <c r="J54" s="153"/>
      <c r="K54" s="154"/>
      <c r="L54" s="153"/>
      <c r="M54" s="154"/>
      <c r="N54" s="153"/>
      <c r="O54" s="154"/>
      <c r="P54" s="153"/>
      <c r="Q54" s="154"/>
      <c r="R54" s="153"/>
      <c r="S54" s="154"/>
    </row>
    <row r="55" spans="1:19">
      <c r="A55" s="14" t="str">
        <f>'C01'!$A$46</f>
        <v>Fuente: Instituto Nacional de Estadística (INE). XLI Encuesta Permanente de Hogares de Propósitos Múltiples, Mayo 2011.</v>
      </c>
    </row>
    <row r="56" spans="1:19">
      <c r="A56" s="14" t="str">
        <f>'C02'!$A$46</f>
        <v>(Promedio de salarios mínimos por rama)</v>
      </c>
      <c r="B56" s="8"/>
      <c r="C56" s="47"/>
      <c r="D56" s="8"/>
    </row>
    <row r="57" spans="1:19">
      <c r="A57" s="2" t="s">
        <v>116</v>
      </c>
    </row>
    <row r="58" spans="1:19">
      <c r="A58" s="2" t="s">
        <v>117</v>
      </c>
    </row>
    <row r="59" spans="1:19">
      <c r="A59" s="2" t="s">
        <v>131</v>
      </c>
    </row>
    <row r="60" spans="1:19">
      <c r="A60" s="2"/>
    </row>
    <row r="61" spans="1:19">
      <c r="A61" s="222" t="s">
        <v>102</v>
      </c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</row>
    <row r="62" spans="1:19">
      <c r="A62" s="222" t="s">
        <v>103</v>
      </c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</row>
    <row r="63" spans="1:19">
      <c r="A63" s="222" t="s">
        <v>41</v>
      </c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3"/>
      <c r="N63" s="222"/>
      <c r="O63" s="223"/>
      <c r="P63" s="222"/>
      <c r="Q63" s="223"/>
      <c r="R63" s="222"/>
      <c r="S63" s="223"/>
    </row>
    <row r="64" spans="1:19">
      <c r="A64" s="23" t="s">
        <v>21</v>
      </c>
      <c r="B64" s="8"/>
      <c r="C64" s="47"/>
      <c r="D64" s="8"/>
      <c r="E64" s="47"/>
      <c r="F64" s="8"/>
      <c r="G64" s="47"/>
      <c r="H64" s="8"/>
      <c r="I64" s="47"/>
      <c r="J64" s="8"/>
      <c r="K64" s="47"/>
      <c r="L64" s="8"/>
      <c r="M64" s="47"/>
      <c r="N64" s="8"/>
      <c r="O64" s="47"/>
      <c r="P64" s="8"/>
      <c r="Q64" s="47"/>
      <c r="R64" s="8"/>
      <c r="S64" s="47"/>
    </row>
    <row r="65" spans="1:19">
      <c r="A65" s="218" t="s">
        <v>39</v>
      </c>
      <c r="B65" s="250" t="s">
        <v>24</v>
      </c>
      <c r="C65" s="250"/>
      <c r="D65" s="250" t="s">
        <v>23</v>
      </c>
      <c r="E65" s="250"/>
      <c r="F65" s="253" t="s">
        <v>8</v>
      </c>
      <c r="G65" s="253"/>
      <c r="H65" s="253"/>
      <c r="I65" s="253"/>
      <c r="J65" s="253"/>
      <c r="K65" s="253"/>
      <c r="L65" s="253"/>
      <c r="M65" s="259"/>
      <c r="N65" s="255" t="s">
        <v>1</v>
      </c>
      <c r="O65" s="256"/>
      <c r="P65" s="255" t="s">
        <v>2</v>
      </c>
      <c r="Q65" s="256"/>
      <c r="R65" s="255" t="s">
        <v>10</v>
      </c>
      <c r="S65" s="256"/>
    </row>
    <row r="66" spans="1:19" ht="18" customHeight="1">
      <c r="A66" s="252"/>
      <c r="B66" s="251"/>
      <c r="C66" s="251"/>
      <c r="D66" s="251"/>
      <c r="E66" s="251"/>
      <c r="F66" s="254" t="s">
        <v>11</v>
      </c>
      <c r="G66" s="254"/>
      <c r="H66" s="254" t="s">
        <v>141</v>
      </c>
      <c r="I66" s="254"/>
      <c r="J66" s="254" t="s">
        <v>12</v>
      </c>
      <c r="K66" s="254"/>
      <c r="L66" s="254" t="s">
        <v>142</v>
      </c>
      <c r="M66" s="254"/>
      <c r="N66" s="257"/>
      <c r="O66" s="258"/>
      <c r="P66" s="257"/>
      <c r="Q66" s="258"/>
      <c r="R66" s="257"/>
      <c r="S66" s="258"/>
    </row>
    <row r="67" spans="1:19">
      <c r="A67" s="219"/>
      <c r="B67" s="48" t="s">
        <v>6</v>
      </c>
      <c r="C67" s="49" t="s">
        <v>113</v>
      </c>
      <c r="D67" s="48" t="s">
        <v>6</v>
      </c>
      <c r="E67" s="49" t="s">
        <v>113</v>
      </c>
      <c r="F67" s="48" t="s">
        <v>6</v>
      </c>
      <c r="G67" s="49" t="s">
        <v>113</v>
      </c>
      <c r="H67" s="48" t="s">
        <v>6</v>
      </c>
      <c r="I67" s="49" t="s">
        <v>113</v>
      </c>
      <c r="J67" s="48" t="s">
        <v>6</v>
      </c>
      <c r="K67" s="49" t="s">
        <v>113</v>
      </c>
      <c r="L67" s="48" t="s">
        <v>6</v>
      </c>
      <c r="M67" s="49" t="s">
        <v>113</v>
      </c>
      <c r="N67" s="48" t="s">
        <v>6</v>
      </c>
      <c r="O67" s="49" t="s">
        <v>113</v>
      </c>
      <c r="P67" s="48" t="s">
        <v>6</v>
      </c>
      <c r="Q67" s="49" t="s">
        <v>113</v>
      </c>
      <c r="R67" s="48" t="s">
        <v>6</v>
      </c>
      <c r="S67" s="49" t="s">
        <v>113</v>
      </c>
    </row>
    <row r="68" spans="1:19">
      <c r="A68" s="62"/>
      <c r="B68" s="63"/>
      <c r="C68" s="64"/>
      <c r="D68" s="63"/>
      <c r="E68" s="64"/>
      <c r="F68" s="63"/>
      <c r="G68" s="64"/>
      <c r="H68" s="63"/>
      <c r="I68" s="64"/>
      <c r="J68" s="63"/>
      <c r="K68" s="64"/>
      <c r="L68" s="63"/>
      <c r="M68" s="65"/>
      <c r="N68" s="63"/>
      <c r="O68" s="66"/>
      <c r="P68" s="63"/>
      <c r="Q68" s="64"/>
      <c r="R68" s="63"/>
      <c r="S68" s="66"/>
    </row>
    <row r="69" spans="1:19" ht="12.75" customHeight="1">
      <c r="A69" s="51" t="s">
        <v>132</v>
      </c>
      <c r="B69" s="22">
        <f t="shared" ref="B69:S69" si="21">B8</f>
        <v>3226135.3096954348</v>
      </c>
      <c r="C69" s="110">
        <f t="shared" si="21"/>
        <v>99.991723431948856</v>
      </c>
      <c r="D69" s="22">
        <f t="shared" si="21"/>
        <v>2673528.403302866</v>
      </c>
      <c r="E69" s="110">
        <f t="shared" si="21"/>
        <v>82.870932141877901</v>
      </c>
      <c r="F69" s="22">
        <f t="shared" si="21"/>
        <v>1434357.3691962741</v>
      </c>
      <c r="G69" s="110">
        <f t="shared" si="21"/>
        <v>44.460545870026927</v>
      </c>
      <c r="H69" s="22">
        <f t="shared" si="21"/>
        <v>194935.13529971155</v>
      </c>
      <c r="I69" s="110">
        <f t="shared" si="21"/>
        <v>6.0423731984792211</v>
      </c>
      <c r="J69" s="22">
        <f t="shared" si="21"/>
        <v>1156458.7257355722</v>
      </c>
      <c r="K69" s="110">
        <f t="shared" si="21"/>
        <v>35.846566083576583</v>
      </c>
      <c r="L69" s="22">
        <f t="shared" si="21"/>
        <v>82963.508160990488</v>
      </c>
      <c r="M69" s="110">
        <f t="shared" si="21"/>
        <v>2.5716065879711261</v>
      </c>
      <c r="N69" s="22">
        <f t="shared" si="21"/>
        <v>1238904.0208222633</v>
      </c>
      <c r="O69" s="110">
        <f t="shared" si="21"/>
        <v>38.40210970379983</v>
      </c>
      <c r="P69" s="22">
        <f t="shared" si="21"/>
        <v>451376.84278112923</v>
      </c>
      <c r="Q69" s="110">
        <f t="shared" si="21"/>
        <v>13.991255773575775</v>
      </c>
      <c r="R69" s="22">
        <f t="shared" si="21"/>
        <v>101230.06361143943</v>
      </c>
      <c r="S69" s="110">
        <f t="shared" si="21"/>
        <v>3.1378120845463271</v>
      </c>
    </row>
    <row r="70" spans="1:19">
      <c r="A70" s="25"/>
      <c r="B70" s="22"/>
      <c r="C70" s="69"/>
      <c r="D70" s="22"/>
      <c r="E70" s="69"/>
      <c r="F70" s="22"/>
      <c r="G70" s="69"/>
      <c r="H70" s="22"/>
      <c r="I70" s="69"/>
      <c r="J70" s="22"/>
      <c r="K70" s="69"/>
      <c r="L70" s="22"/>
      <c r="M70" s="69"/>
      <c r="N70" s="22"/>
      <c r="O70" s="69"/>
      <c r="P70" s="22"/>
      <c r="Q70" s="69"/>
      <c r="R70" s="22"/>
      <c r="S70" s="69"/>
    </row>
    <row r="71" spans="1:19">
      <c r="A71" s="67" t="s">
        <v>22</v>
      </c>
      <c r="B71" s="22"/>
      <c r="C71" s="69"/>
      <c r="D71" s="22"/>
      <c r="E71" s="110"/>
      <c r="F71" s="22"/>
      <c r="G71" s="110"/>
      <c r="H71" s="22"/>
      <c r="I71" s="110"/>
      <c r="J71" s="22"/>
      <c r="K71" s="110"/>
      <c r="L71" s="22"/>
      <c r="M71" s="110"/>
      <c r="N71" s="22"/>
      <c r="O71" s="110"/>
      <c r="P71" s="22"/>
      <c r="Q71" s="110"/>
      <c r="R71" s="22"/>
      <c r="S71" s="110"/>
    </row>
    <row r="72" spans="1:19" ht="12.75" customHeight="1">
      <c r="A72" s="55" t="s">
        <v>73</v>
      </c>
      <c r="B72" s="106">
        <f>'C03'!B72</f>
        <v>1180402.8984043899</v>
      </c>
      <c r="C72" s="111">
        <f>IF(ISNUMBER(B72/B$69*100),B72/B$69*100,0)</f>
        <v>36.588759772627967</v>
      </c>
      <c r="D72" s="106">
        <f>[1]MercLab!C225</f>
        <v>851081.88650789228</v>
      </c>
      <c r="E72" s="111">
        <f>IF(ISNUMBER(D72/D$69*100),D72/D$69*100,0)</f>
        <v>31.833657927720882</v>
      </c>
      <c r="F72" s="106">
        <f t="shared" ref="F72:F94" si="22">H72+J72+L72</f>
        <v>335796.98340607033</v>
      </c>
      <c r="G72" s="111">
        <f>IF(ISNUMBER(F72/F$69*100),F72/F$69*100,0)</f>
        <v>23.410970697925187</v>
      </c>
      <c r="H72" s="106">
        <f>[1]MercLab!D225</f>
        <v>0</v>
      </c>
      <c r="I72" s="111">
        <f>IF(ISNUMBER(H72/H$69*100),H72/H$69*100,0)</f>
        <v>0</v>
      </c>
      <c r="J72" s="106">
        <f>[1]MercLab!E225</f>
        <v>335796.98340607033</v>
      </c>
      <c r="K72" s="111">
        <f>IF(ISNUMBER(J72/J$69*100),J72/J$69*100,0)</f>
        <v>29.036659582682876</v>
      </c>
      <c r="L72" s="106">
        <f>[1]MercLab!F225</f>
        <v>0</v>
      </c>
      <c r="M72" s="111">
        <f>IF(ISNUMBER(L72/L$69*100),L72/L$69*100,0)</f>
        <v>0</v>
      </c>
      <c r="N72" s="106">
        <f>[1]MercLab!G225</f>
        <v>515284.90310176107</v>
      </c>
      <c r="O72" s="111">
        <f>IF(ISNUMBER(N72/N$69*100),N72/N$69*100,0)</f>
        <v>41.591995379897575</v>
      </c>
      <c r="P72" s="106">
        <f>'C03'!N72</f>
        <v>284466.18162734457</v>
      </c>
      <c r="Q72" s="111">
        <f>IF(ISNUMBER(P72/P$69*100),P72/P$69*100,0)</f>
        <v>63.021882087398318</v>
      </c>
      <c r="R72" s="106">
        <f t="shared" ref="R72:R94" si="23">B72-(D72+P72)</f>
        <v>44854.830269152997</v>
      </c>
      <c r="S72" s="111">
        <f t="shared" ref="S72:S94" si="24">IF(ISNUMBER(R72/R$8*100),R72/R$8*100,0)</f>
        <v>44.30979164581322</v>
      </c>
    </row>
    <row r="73" spans="1:19">
      <c r="A73" s="55" t="s">
        <v>91</v>
      </c>
      <c r="B73" s="106">
        <f>'C03'!B73</f>
        <v>6462.5702323606947</v>
      </c>
      <c r="C73" s="111">
        <f t="shared" ref="C73:C81" si="25">IF(ISNUMBER(B73/B$69*100),B73/B$69*100,0)</f>
        <v>0.20031925545524618</v>
      </c>
      <c r="D73" s="106">
        <f>[1]MercLab!C226</f>
        <v>6462.5702323606947</v>
      </c>
      <c r="E73" s="111">
        <f t="shared" ref="E73:E81" si="26">IF(ISNUMBER(D73/D$69*100),D73/D$69*100,0)</f>
        <v>0.24172439029923384</v>
      </c>
      <c r="F73" s="106">
        <f t="shared" si="22"/>
        <v>3838.5847789236664</v>
      </c>
      <c r="G73" s="111">
        <f t="shared" ref="G73:G81" si="27">IF(ISNUMBER(F73/F$69*100),F73/F$69*100,0)</f>
        <v>0.26761704309955714</v>
      </c>
      <c r="H73" s="106">
        <f>[1]MercLab!D226</f>
        <v>0</v>
      </c>
      <c r="I73" s="111">
        <f t="shared" ref="I73:I81" si="28">IF(ISNUMBER(H73/H$69*100),H73/H$69*100,0)</f>
        <v>0</v>
      </c>
      <c r="J73" s="106">
        <f>[1]MercLab!E226</f>
        <v>3838.5847789236664</v>
      </c>
      <c r="K73" s="111">
        <f t="shared" ref="K73:K81" si="29">IF(ISNUMBER(J73/J$69*100),J73/J$69*100,0)</f>
        <v>0.33192579151340768</v>
      </c>
      <c r="L73" s="106">
        <f>[1]MercLab!F226</f>
        <v>0</v>
      </c>
      <c r="M73" s="111">
        <f t="shared" ref="M73:M81" si="30">IF(ISNUMBER(L73/L$69*100),L73/L$69*100,0)</f>
        <v>0</v>
      </c>
      <c r="N73" s="106">
        <f>[1]MercLab!G226</f>
        <v>2623.9854534370247</v>
      </c>
      <c r="O73" s="111">
        <f t="shared" ref="O73:O81" si="31">IF(ISNUMBER(N73/N$69*100),N73/N$69*100,0)</f>
        <v>0.21179892948409995</v>
      </c>
      <c r="P73" s="106">
        <f>'C03'!N73</f>
        <v>0</v>
      </c>
      <c r="Q73" s="111">
        <f t="shared" ref="Q73:Q81" si="32">IF(ISNUMBER(P73/P$69*100),P73/P$69*100,0)</f>
        <v>0</v>
      </c>
      <c r="R73" s="106">
        <f t="shared" si="23"/>
        <v>0</v>
      </c>
      <c r="S73" s="111">
        <f t="shared" si="24"/>
        <v>0</v>
      </c>
    </row>
    <row r="74" spans="1:19">
      <c r="A74" s="55" t="s">
        <v>74</v>
      </c>
      <c r="B74" s="106">
        <f>'C03'!B74</f>
        <v>432573.67981921451</v>
      </c>
      <c r="C74" s="111">
        <f t="shared" si="25"/>
        <v>13.40841713982703</v>
      </c>
      <c r="D74" s="106">
        <f>[1]MercLab!C227</f>
        <v>386494.66304864583</v>
      </c>
      <c r="E74" s="111">
        <f t="shared" si="26"/>
        <v>14.456351485593791</v>
      </c>
      <c r="F74" s="106">
        <f t="shared" si="22"/>
        <v>226582.84205864443</v>
      </c>
      <c r="G74" s="111">
        <f t="shared" si="27"/>
        <v>15.796819323039946</v>
      </c>
      <c r="H74" s="106">
        <f>[1]MercLab!D227</f>
        <v>0</v>
      </c>
      <c r="I74" s="111">
        <f t="shared" si="28"/>
        <v>0</v>
      </c>
      <c r="J74" s="106">
        <f>[1]MercLab!E227</f>
        <v>226582.84205864443</v>
      </c>
      <c r="K74" s="111">
        <f t="shared" si="29"/>
        <v>19.592817021163043</v>
      </c>
      <c r="L74" s="106">
        <f>[1]MercLab!F227</f>
        <v>0</v>
      </c>
      <c r="M74" s="111">
        <f t="shared" si="30"/>
        <v>0</v>
      </c>
      <c r="N74" s="106">
        <f>[1]MercLab!G227</f>
        <v>159644.80770519545</v>
      </c>
      <c r="O74" s="111">
        <f t="shared" si="31"/>
        <v>12.885970585456558</v>
      </c>
      <c r="P74" s="106">
        <f>'C03'!N74</f>
        <v>39256.365741463764</v>
      </c>
      <c r="Q74" s="111">
        <f t="shared" si="32"/>
        <v>8.6970269674421488</v>
      </c>
      <c r="R74" s="106">
        <f t="shared" si="23"/>
        <v>6822.6510291048908</v>
      </c>
      <c r="S74" s="111">
        <f t="shared" si="24"/>
        <v>6.7397478433806919</v>
      </c>
    </row>
    <row r="75" spans="1:19">
      <c r="A75" s="55" t="s">
        <v>75</v>
      </c>
      <c r="B75" s="106">
        <f>'C03'!B75</f>
        <v>15677.151016151945</v>
      </c>
      <c r="C75" s="111">
        <f t="shared" si="25"/>
        <v>0.48594214164042482</v>
      </c>
      <c r="D75" s="106">
        <f>[1]MercLab!C228</f>
        <v>13735.553462638263</v>
      </c>
      <c r="E75" s="111">
        <f t="shared" si="26"/>
        <v>0.51376126940224076</v>
      </c>
      <c r="F75" s="106">
        <f t="shared" si="22"/>
        <v>13484.358612802336</v>
      </c>
      <c r="G75" s="111">
        <f t="shared" si="27"/>
        <v>0.94009755883627133</v>
      </c>
      <c r="H75" s="106">
        <f>[1]MercLab!D228</f>
        <v>8690.3614275647851</v>
      </c>
      <c r="I75" s="111">
        <f t="shared" si="28"/>
        <v>4.4580785368442735</v>
      </c>
      <c r="J75" s="106">
        <f>[1]MercLab!E228</f>
        <v>4793.9971852375511</v>
      </c>
      <c r="K75" s="111">
        <f t="shared" si="29"/>
        <v>0.41454113999514358</v>
      </c>
      <c r="L75" s="106">
        <f>[1]MercLab!F228</f>
        <v>0</v>
      </c>
      <c r="M75" s="111">
        <f t="shared" si="30"/>
        <v>0</v>
      </c>
      <c r="N75" s="106">
        <f>[1]MercLab!G228</f>
        <v>251.19484983594</v>
      </c>
      <c r="O75" s="111">
        <f t="shared" si="31"/>
        <v>2.0275569827372216E-2</v>
      </c>
      <c r="P75" s="106">
        <f>'C03'!N75</f>
        <v>267.01328480576797</v>
      </c>
      <c r="Q75" s="111">
        <f t="shared" si="32"/>
        <v>5.9155290989361106E-2</v>
      </c>
      <c r="R75" s="106">
        <f t="shared" si="23"/>
        <v>1674.5842687079148</v>
      </c>
      <c r="S75" s="111">
        <f t="shared" si="24"/>
        <v>1.654236112243912</v>
      </c>
    </row>
    <row r="76" spans="1:19">
      <c r="A76" s="55" t="s">
        <v>92</v>
      </c>
      <c r="B76" s="106">
        <f>'C03'!B76</f>
        <v>169335.34493102619</v>
      </c>
      <c r="C76" s="111">
        <f t="shared" si="25"/>
        <v>5.2488605924905363</v>
      </c>
      <c r="D76" s="106">
        <f>[1]MercLab!C229</f>
        <v>162963.02420336814</v>
      </c>
      <c r="E76" s="111">
        <f t="shared" si="26"/>
        <v>6.0954289470814782</v>
      </c>
      <c r="F76" s="106">
        <f t="shared" si="22"/>
        <v>110149.7727845091</v>
      </c>
      <c r="G76" s="111">
        <f t="shared" si="27"/>
        <v>7.6793813836108562</v>
      </c>
      <c r="H76" s="106">
        <f>[1]MercLab!D229</f>
        <v>523.200986253363</v>
      </c>
      <c r="I76" s="111">
        <f t="shared" si="28"/>
        <v>0.2683974776783799</v>
      </c>
      <c r="J76" s="106">
        <f>[1]MercLab!E229</f>
        <v>109626.57179825574</v>
      </c>
      <c r="K76" s="111">
        <f t="shared" si="29"/>
        <v>9.4795057842230488</v>
      </c>
      <c r="L76" s="106">
        <f>[1]MercLab!F229</f>
        <v>0</v>
      </c>
      <c r="M76" s="111">
        <f t="shared" si="30"/>
        <v>0</v>
      </c>
      <c r="N76" s="106">
        <f>[1]MercLab!G229</f>
        <v>52813.251418861611</v>
      </c>
      <c r="O76" s="111">
        <f t="shared" si="31"/>
        <v>4.2629009617556441</v>
      </c>
      <c r="P76" s="106">
        <f>'C03'!N76</f>
        <v>3818.639630550229</v>
      </c>
      <c r="Q76" s="111">
        <f t="shared" si="32"/>
        <v>0.84599812587237044</v>
      </c>
      <c r="R76" s="106">
        <f t="shared" si="23"/>
        <v>2553.681097107823</v>
      </c>
      <c r="S76" s="111">
        <f t="shared" si="24"/>
        <v>2.522650886509219</v>
      </c>
    </row>
    <row r="77" spans="1:19">
      <c r="A77" s="55" t="s">
        <v>110</v>
      </c>
      <c r="B77" s="106">
        <f>'C03'!B77</f>
        <v>732227.46341356798</v>
      </c>
      <c r="C77" s="111">
        <f t="shared" si="25"/>
        <v>22.696737524090221</v>
      </c>
      <c r="D77" s="106">
        <f>[1]MercLab!C230</f>
        <v>613233.70884573204</v>
      </c>
      <c r="E77" s="111">
        <f t="shared" si="26"/>
        <v>22.937243086258054</v>
      </c>
      <c r="F77" s="106">
        <f t="shared" si="22"/>
        <v>244183.03338421028</v>
      </c>
      <c r="G77" s="111">
        <f t="shared" si="27"/>
        <v>17.023862994550338</v>
      </c>
      <c r="H77" s="106">
        <f>[1]MercLab!D230</f>
        <v>334.92646644792001</v>
      </c>
      <c r="I77" s="111">
        <f t="shared" si="28"/>
        <v>0.17181431450670637</v>
      </c>
      <c r="J77" s="106">
        <f>[1]MercLab!E230</f>
        <v>243848.10691776237</v>
      </c>
      <c r="K77" s="111">
        <f t="shared" si="29"/>
        <v>21.085759611754533</v>
      </c>
      <c r="L77" s="106">
        <f>[1]MercLab!F230</f>
        <v>0</v>
      </c>
      <c r="M77" s="111">
        <f t="shared" si="30"/>
        <v>0</v>
      </c>
      <c r="N77" s="106">
        <f>[1]MercLab!G230</f>
        <v>369050.67546150921</v>
      </c>
      <c r="O77" s="111">
        <f t="shared" si="31"/>
        <v>29.788479919257139</v>
      </c>
      <c r="P77" s="106">
        <f>'C03'!N77</f>
        <v>105730.40343832695</v>
      </c>
      <c r="Q77" s="111">
        <f t="shared" si="32"/>
        <v>23.423976025636563</v>
      </c>
      <c r="R77" s="106">
        <f t="shared" si="23"/>
        <v>13263.351129509043</v>
      </c>
      <c r="S77" s="111">
        <f t="shared" si="24"/>
        <v>13.10218590834732</v>
      </c>
    </row>
    <row r="78" spans="1:19">
      <c r="A78" s="55" t="s">
        <v>77</v>
      </c>
      <c r="B78" s="106">
        <f>'C03'!B78</f>
        <v>98177.028070889879</v>
      </c>
      <c r="C78" s="111">
        <f t="shared" si="25"/>
        <v>3.0431776303938824</v>
      </c>
      <c r="D78" s="106">
        <f>[1]MercLab!C231</f>
        <v>90225.23883651408</v>
      </c>
      <c r="E78" s="111">
        <f t="shared" si="26"/>
        <v>3.374762681595235</v>
      </c>
      <c r="F78" s="106">
        <f t="shared" si="22"/>
        <v>49542.057302454145</v>
      </c>
      <c r="G78" s="111">
        <f t="shared" si="27"/>
        <v>3.4539549464032433</v>
      </c>
      <c r="H78" s="106">
        <f>[1]MercLab!D231</f>
        <v>4938.6518437921359</v>
      </c>
      <c r="I78" s="111">
        <f t="shared" si="28"/>
        <v>2.5334847082333258</v>
      </c>
      <c r="J78" s="106">
        <f>[1]MercLab!E231</f>
        <v>44603.405458662011</v>
      </c>
      <c r="K78" s="111">
        <f t="shared" si="29"/>
        <v>3.8568955783780146</v>
      </c>
      <c r="L78" s="106">
        <f>[1]MercLab!F231</f>
        <v>0</v>
      </c>
      <c r="M78" s="111">
        <f t="shared" si="30"/>
        <v>0</v>
      </c>
      <c r="N78" s="106">
        <f>[1]MercLab!G231</f>
        <v>40683.181534059891</v>
      </c>
      <c r="O78" s="111">
        <f t="shared" si="31"/>
        <v>3.2838041406192531</v>
      </c>
      <c r="P78" s="106">
        <f>'C03'!N78</f>
        <v>2749.8875096282773</v>
      </c>
      <c r="Q78" s="111">
        <f t="shared" si="32"/>
        <v>0.60922210645212171</v>
      </c>
      <c r="R78" s="106">
        <f t="shared" si="23"/>
        <v>5201.9017247475276</v>
      </c>
      <c r="S78" s="111">
        <f t="shared" si="24"/>
        <v>5.1386925377370707</v>
      </c>
    </row>
    <row r="79" spans="1:19">
      <c r="A79" s="55" t="s">
        <v>76</v>
      </c>
      <c r="B79" s="106">
        <f>'C03'!B79</f>
        <v>100687.36783757522</v>
      </c>
      <c r="C79" s="111">
        <f t="shared" si="25"/>
        <v>3.1209902304773656</v>
      </c>
      <c r="D79" s="106">
        <f>[1]MercLab!C232</f>
        <v>91962.88898826325</v>
      </c>
      <c r="E79" s="111">
        <f t="shared" si="26"/>
        <v>3.4397573212483055</v>
      </c>
      <c r="F79" s="106">
        <f t="shared" si="22"/>
        <v>74283.806508054739</v>
      </c>
      <c r="G79" s="111">
        <f t="shared" si="27"/>
        <v>5.1788911259736361</v>
      </c>
      <c r="H79" s="106">
        <f>[1]MercLab!D232</f>
        <v>3704.807592070807</v>
      </c>
      <c r="I79" s="111">
        <f t="shared" si="28"/>
        <v>1.9005335217659396</v>
      </c>
      <c r="J79" s="106">
        <f>[1]MercLab!E232</f>
        <v>70578.998915983932</v>
      </c>
      <c r="K79" s="111">
        <f t="shared" si="29"/>
        <v>6.1030279200921553</v>
      </c>
      <c r="L79" s="106">
        <f>[1]MercLab!F232</f>
        <v>0</v>
      </c>
      <c r="M79" s="111">
        <f t="shared" si="30"/>
        <v>0</v>
      </c>
      <c r="N79" s="106">
        <f>[1]MercLab!G232</f>
        <v>17679.082480208912</v>
      </c>
      <c r="O79" s="111">
        <f t="shared" si="31"/>
        <v>1.4269937124326439</v>
      </c>
      <c r="P79" s="106">
        <f>'C03'!N79</f>
        <v>1359.0963825829785</v>
      </c>
      <c r="Q79" s="111">
        <f t="shared" si="32"/>
        <v>0.30110015706809284</v>
      </c>
      <c r="R79" s="106">
        <f t="shared" si="23"/>
        <v>7365.3824667289882</v>
      </c>
      <c r="S79" s="111">
        <f t="shared" si="24"/>
        <v>7.2758844595813024</v>
      </c>
    </row>
    <row r="80" spans="1:19">
      <c r="A80" s="55" t="s">
        <v>78</v>
      </c>
      <c r="B80" s="106">
        <f>'C03'!B80</f>
        <v>487968.18237123912</v>
      </c>
      <c r="C80" s="111">
        <f t="shared" si="25"/>
        <v>15.125471672088858</v>
      </c>
      <c r="D80" s="106">
        <f>[1]MercLab!C233</f>
        <v>456269.2296166505</v>
      </c>
      <c r="E80" s="111">
        <f t="shared" si="26"/>
        <v>17.066182242648978</v>
      </c>
      <c r="F80" s="106">
        <f t="shared" si="22"/>
        <v>376069.65717237006</v>
      </c>
      <c r="G80" s="111">
        <f t="shared" si="27"/>
        <v>26.218686169060952</v>
      </c>
      <c r="H80" s="106">
        <f>[1]MercLab!D233</f>
        <v>176743.18698358166</v>
      </c>
      <c r="I80" s="111">
        <f t="shared" si="28"/>
        <v>90.667691440970927</v>
      </c>
      <c r="J80" s="106">
        <f>[1]MercLab!E233</f>
        <v>116362.96202779794</v>
      </c>
      <c r="K80" s="111">
        <f t="shared" si="29"/>
        <v>10.062007353853861</v>
      </c>
      <c r="L80" s="106">
        <f>[1]MercLab!F233</f>
        <v>82963.508160990488</v>
      </c>
      <c r="M80" s="111">
        <f t="shared" si="30"/>
        <v>100</v>
      </c>
      <c r="N80" s="106">
        <f>[1]MercLab!G233</f>
        <v>80199.572444288788</v>
      </c>
      <c r="O80" s="111">
        <f t="shared" si="31"/>
        <v>6.4734290224564894</v>
      </c>
      <c r="P80" s="106">
        <f>'C03'!N80</f>
        <v>13433.607024791989</v>
      </c>
      <c r="Q80" s="111">
        <f t="shared" si="32"/>
        <v>2.9761400567254821</v>
      </c>
      <c r="R80" s="106">
        <f t="shared" si="23"/>
        <v>18265.345729796623</v>
      </c>
      <c r="S80" s="111">
        <f t="shared" si="24"/>
        <v>18.043400426879273</v>
      </c>
    </row>
    <row r="81" spans="1:20">
      <c r="A81" s="55" t="s">
        <v>79</v>
      </c>
      <c r="B81" s="106">
        <f>'C03'!B81</f>
        <v>2623.6235995860638</v>
      </c>
      <c r="C81" s="111">
        <f t="shared" si="25"/>
        <v>8.1324040926037566E-2</v>
      </c>
      <c r="D81" s="106">
        <f>[1]MercLab!C234</f>
        <v>1099.6395612274559</v>
      </c>
      <c r="E81" s="111">
        <f t="shared" si="26"/>
        <v>4.1130648167753359E-2</v>
      </c>
      <c r="F81" s="106">
        <f t="shared" si="22"/>
        <v>426.27318816255195</v>
      </c>
      <c r="G81" s="111">
        <f t="shared" si="27"/>
        <v>2.9718757494961615E-2</v>
      </c>
      <c r="H81" s="106">
        <f>[1]MercLab!D234</f>
        <v>0</v>
      </c>
      <c r="I81" s="111">
        <f t="shared" si="28"/>
        <v>0</v>
      </c>
      <c r="J81" s="106">
        <f>[1]MercLab!E234</f>
        <v>426.27318816255195</v>
      </c>
      <c r="K81" s="111">
        <f t="shared" si="29"/>
        <v>3.6860216337718278E-2</v>
      </c>
      <c r="L81" s="106">
        <f>[1]MercLab!F234</f>
        <v>0</v>
      </c>
      <c r="M81" s="111">
        <f t="shared" si="30"/>
        <v>0</v>
      </c>
      <c r="N81" s="106">
        <f>[1]MercLab!G234</f>
        <v>673.366373064904</v>
      </c>
      <c r="O81" s="111">
        <f t="shared" si="31"/>
        <v>5.4351778809950846E-2</v>
      </c>
      <c r="P81" s="106">
        <f>'C03'!N81</f>
        <v>295.64814164382403</v>
      </c>
      <c r="Q81" s="111">
        <f t="shared" si="32"/>
        <v>6.5499182417557603E-2</v>
      </c>
      <c r="R81" s="106">
        <f t="shared" si="23"/>
        <v>1228.3358967147838</v>
      </c>
      <c r="S81" s="111">
        <f t="shared" si="24"/>
        <v>1.2134101796375605</v>
      </c>
    </row>
    <row r="82" spans="1:20">
      <c r="A82" s="56"/>
      <c r="B82" s="107"/>
      <c r="C82" s="72"/>
      <c r="D82" s="107"/>
      <c r="E82" s="72"/>
      <c r="F82" s="107">
        <f t="shared" si="22"/>
        <v>0</v>
      </c>
      <c r="G82" s="72"/>
      <c r="H82" s="107"/>
      <c r="I82" s="72"/>
      <c r="J82" s="107"/>
      <c r="K82" s="72"/>
      <c r="L82" s="107"/>
      <c r="M82" s="72"/>
      <c r="N82" s="107"/>
      <c r="O82" s="72"/>
      <c r="P82" s="107"/>
      <c r="Q82" s="72"/>
      <c r="R82" s="107"/>
      <c r="S82" s="72"/>
    </row>
    <row r="83" spans="1:20">
      <c r="A83" s="54" t="s">
        <v>19</v>
      </c>
      <c r="B83" s="105"/>
      <c r="C83" s="69"/>
      <c r="D83" s="105"/>
      <c r="E83" s="110"/>
      <c r="F83" s="105"/>
      <c r="G83" s="110"/>
      <c r="H83" s="105"/>
      <c r="I83" s="110"/>
      <c r="J83" s="105"/>
      <c r="K83" s="110"/>
      <c r="L83" s="105"/>
      <c r="M83" s="110"/>
      <c r="N83" s="105"/>
      <c r="O83" s="110"/>
      <c r="P83" s="105"/>
      <c r="Q83" s="110"/>
      <c r="R83" s="105"/>
      <c r="S83" s="110"/>
    </row>
    <row r="84" spans="1:20">
      <c r="A84" s="55" t="s">
        <v>93</v>
      </c>
      <c r="B84" s="71">
        <f>'C03'!B84</f>
        <v>263868.3802455113</v>
      </c>
      <c r="C84" s="111">
        <f t="shared" ref="C84:C94" si="33">IF(ISNUMBER(B84/B$69*100),B84/B$69*100,0)</f>
        <v>8.1790859624676422</v>
      </c>
      <c r="D84" s="71">
        <f>[1]MercLab!C237</f>
        <v>236790.08429724761</v>
      </c>
      <c r="E84" s="111">
        <f t="shared" ref="E84:E94" si="34">IF(ISNUMBER(D84/D$69*100),D84/D$69*100,0)</f>
        <v>8.856838177021725</v>
      </c>
      <c r="F84" s="71">
        <f t="shared" si="22"/>
        <v>206843.57246736961</v>
      </c>
      <c r="G84" s="111">
        <f t="shared" ref="G84:G94" si="35">IF(ISNUMBER(F84/F$69*100),F84/F$69*100,0)</f>
        <v>14.420644179021583</v>
      </c>
      <c r="H84" s="71">
        <f>[1]MercLab!D237</f>
        <v>116991.89248610519</v>
      </c>
      <c r="I84" s="111">
        <f t="shared" ref="I84:I94" si="36">IF(ISNUMBER(H84/H$69*100),H84/H$69*100,0)</f>
        <v>60.015805927561949</v>
      </c>
      <c r="J84" s="71">
        <f>[1]MercLab!E237</f>
        <v>89851.679981264431</v>
      </c>
      <c r="K84" s="111">
        <f t="shared" ref="K84:K94" si="37">IF(ISNUMBER(J84/J$69*100),J84/J$69*100,0)</f>
        <v>7.7695535501376201</v>
      </c>
      <c r="L84" s="106">
        <f>[1]MercLab!F237</f>
        <v>0</v>
      </c>
      <c r="M84" s="111">
        <f t="shared" ref="M84:M94" si="38">IF(ISNUMBER(L84/L$69*100),L84/L$69*100,0)</f>
        <v>0</v>
      </c>
      <c r="N84" s="71">
        <f>[1]MercLab!G237</f>
        <v>29946.511829878407</v>
      </c>
      <c r="O84" s="111">
        <f t="shared" ref="O84:O94" si="39">IF(ISNUMBER(N84/N$69*100),N84/N$69*100,0)</f>
        <v>2.4171777092145397</v>
      </c>
      <c r="P84" s="71">
        <f>'C03'!N84</f>
        <v>8566.1833888057972</v>
      </c>
      <c r="Q84" s="111">
        <f t="shared" ref="Q84:Q94" si="40">IF(ISNUMBER(P84/P$69*100),P84/P$69*100,0)</f>
        <v>1.8977897350749791</v>
      </c>
      <c r="R84" s="71">
        <f t="shared" si="23"/>
        <v>18512.112559457892</v>
      </c>
      <c r="S84" s="111">
        <f t="shared" si="24"/>
        <v>18.287168751088235</v>
      </c>
    </row>
    <row r="85" spans="1:20">
      <c r="A85" s="55" t="s">
        <v>80</v>
      </c>
      <c r="B85" s="71">
        <f>'C03'!B85</f>
        <v>117142.67297793941</v>
      </c>
      <c r="C85" s="111">
        <f t="shared" si="33"/>
        <v>3.6310526909982066</v>
      </c>
      <c r="D85" s="71">
        <f>[1]MercLab!C238</f>
        <v>108605.09571772299</v>
      </c>
      <c r="E85" s="111">
        <f t="shared" si="34"/>
        <v>4.0622383358094378</v>
      </c>
      <c r="F85" s="71">
        <f t="shared" si="22"/>
        <v>72920.581390441483</v>
      </c>
      <c r="G85" s="111">
        <f t="shared" si="35"/>
        <v>5.0838502981514084</v>
      </c>
      <c r="H85" s="71">
        <f>[1]MercLab!D238</f>
        <v>18575.919919628897</v>
      </c>
      <c r="I85" s="111">
        <f t="shared" si="36"/>
        <v>9.5292825949865509</v>
      </c>
      <c r="J85" s="71">
        <f>[1]MercLab!E238</f>
        <v>54344.661470812593</v>
      </c>
      <c r="K85" s="111">
        <f t="shared" si="37"/>
        <v>4.6992305269041363</v>
      </c>
      <c r="L85" s="106">
        <f>[1]MercLab!F238</f>
        <v>0</v>
      </c>
      <c r="M85" s="111">
        <f t="shared" si="38"/>
        <v>0</v>
      </c>
      <c r="N85" s="71">
        <f>[1]MercLab!G238</f>
        <v>35684.51432728213</v>
      </c>
      <c r="O85" s="111">
        <f t="shared" si="39"/>
        <v>2.8803292044849638</v>
      </c>
      <c r="P85" s="71">
        <f>'C03'!N85</f>
        <v>1090.2716465203409</v>
      </c>
      <c r="Q85" s="111">
        <f t="shared" si="40"/>
        <v>0.24154354924428612</v>
      </c>
      <c r="R85" s="71">
        <f t="shared" si="23"/>
        <v>7447.3056136960804</v>
      </c>
      <c r="S85" s="111">
        <f t="shared" si="24"/>
        <v>7.3568121445440866</v>
      </c>
    </row>
    <row r="86" spans="1:20">
      <c r="A86" s="55" t="s">
        <v>81</v>
      </c>
      <c r="B86" s="106">
        <f>'C03'!B86</f>
        <v>94389.183932911837</v>
      </c>
      <c r="C86" s="111">
        <f t="shared" si="33"/>
        <v>2.9257664317192793</v>
      </c>
      <c r="D86" s="106">
        <f>[1]MercLab!C239</f>
        <v>87087.333125888938</v>
      </c>
      <c r="E86" s="111">
        <f t="shared" si="34"/>
        <v>3.2573932268047576</v>
      </c>
      <c r="F86" s="106">
        <f t="shared" si="22"/>
        <v>82691.659136966045</v>
      </c>
      <c r="G86" s="111">
        <f t="shared" si="35"/>
        <v>5.7650667060260847</v>
      </c>
      <c r="H86" s="106">
        <f>[1]MercLab!D239</f>
        <v>18047.899991987048</v>
      </c>
      <c r="I86" s="111">
        <f t="shared" si="36"/>
        <v>9.258413043004543</v>
      </c>
      <c r="J86" s="106">
        <f>[1]MercLab!E239</f>
        <v>64643.759144978991</v>
      </c>
      <c r="K86" s="111">
        <f t="shared" si="37"/>
        <v>5.589802533061607</v>
      </c>
      <c r="L86" s="106">
        <f>[1]MercLab!F239</f>
        <v>0</v>
      </c>
      <c r="M86" s="111">
        <f t="shared" si="38"/>
        <v>0</v>
      </c>
      <c r="N86" s="106">
        <f>[1]MercLab!G239</f>
        <v>4395.6739889233259</v>
      </c>
      <c r="O86" s="111">
        <f t="shared" si="39"/>
        <v>0.35480343231156092</v>
      </c>
      <c r="P86" s="106">
        <f>'C03'!N86</f>
        <v>2428.7524069883675</v>
      </c>
      <c r="Q86" s="111">
        <f t="shared" si="40"/>
        <v>0.5380764312195917</v>
      </c>
      <c r="R86" s="106">
        <f t="shared" si="23"/>
        <v>4873.0984000345343</v>
      </c>
      <c r="S86" s="111">
        <f t="shared" si="24"/>
        <v>4.8138845577924281</v>
      </c>
    </row>
    <row r="87" spans="1:20">
      <c r="A87" s="55" t="s">
        <v>82</v>
      </c>
      <c r="B87" s="106">
        <f>'C03'!B87</f>
        <v>483337.41138589632</v>
      </c>
      <c r="C87" s="111">
        <f t="shared" si="33"/>
        <v>14.981932404798176</v>
      </c>
      <c r="D87" s="106">
        <f>[1]MercLab!C240</f>
        <v>378396.15650791937</v>
      </c>
      <c r="E87" s="111">
        <f t="shared" si="34"/>
        <v>14.153436935266905</v>
      </c>
      <c r="F87" s="106">
        <f t="shared" si="22"/>
        <v>109493.80303667637</v>
      </c>
      <c r="G87" s="111">
        <f t="shared" si="35"/>
        <v>7.6336487257725727</v>
      </c>
      <c r="H87" s="106">
        <f>[1]MercLab!D240</f>
        <v>494.18636980470404</v>
      </c>
      <c r="I87" s="111">
        <f t="shared" si="36"/>
        <v>0.25351323610538223</v>
      </c>
      <c r="J87" s="106">
        <f>[1]MercLab!E240</f>
        <v>108999.61666687166</v>
      </c>
      <c r="K87" s="111">
        <f t="shared" si="37"/>
        <v>9.4252924242965808</v>
      </c>
      <c r="L87" s="106">
        <f>[1]MercLab!F240</f>
        <v>0</v>
      </c>
      <c r="M87" s="111">
        <f t="shared" si="38"/>
        <v>0</v>
      </c>
      <c r="N87" s="106">
        <f>[1]MercLab!G240</f>
        <v>268902.35347124183</v>
      </c>
      <c r="O87" s="111">
        <f t="shared" si="39"/>
        <v>21.70485759605258</v>
      </c>
      <c r="P87" s="106">
        <f>'C03'!N87</f>
        <v>97244.837345230975</v>
      </c>
      <c r="Q87" s="111">
        <f t="shared" si="40"/>
        <v>21.544046598860323</v>
      </c>
      <c r="R87" s="106">
        <f t="shared" si="23"/>
        <v>7696.4175327459816</v>
      </c>
      <c r="S87" s="111">
        <f t="shared" si="24"/>
        <v>7.6028970625641819</v>
      </c>
    </row>
    <row r="88" spans="1:20">
      <c r="A88" s="55" t="s">
        <v>83</v>
      </c>
      <c r="B88" s="106">
        <f>'C03'!B88</f>
        <v>1147777.0286412109</v>
      </c>
      <c r="C88" s="111">
        <f t="shared" si="33"/>
        <v>35.577460907849137</v>
      </c>
      <c r="D88" s="106">
        <f>[1]MercLab!C241</f>
        <v>818865.72546260571</v>
      </c>
      <c r="E88" s="111">
        <f t="shared" si="34"/>
        <v>30.628652549603824</v>
      </c>
      <c r="F88" s="106">
        <f t="shared" si="22"/>
        <v>310068.999087125</v>
      </c>
      <c r="G88" s="111">
        <f t="shared" si="35"/>
        <v>21.61727654112229</v>
      </c>
      <c r="H88" s="106">
        <f>[1]MercLab!D241</f>
        <v>0</v>
      </c>
      <c r="I88" s="111">
        <f t="shared" si="36"/>
        <v>0</v>
      </c>
      <c r="J88" s="106">
        <f>[1]MercLab!E241</f>
        <v>310068.999087125</v>
      </c>
      <c r="K88" s="111">
        <f t="shared" si="37"/>
        <v>26.811938220268416</v>
      </c>
      <c r="L88" s="106">
        <f>[1]MercLab!F241</f>
        <v>0</v>
      </c>
      <c r="M88" s="111">
        <f t="shared" si="38"/>
        <v>0</v>
      </c>
      <c r="N88" s="106">
        <f>[1]MercLab!G241</f>
        <v>508796.72637542599</v>
      </c>
      <c r="O88" s="111">
        <f t="shared" si="39"/>
        <v>41.068292444295764</v>
      </c>
      <c r="P88" s="106">
        <f>'C03'!N88</f>
        <v>284519.58428430575</v>
      </c>
      <c r="Q88" s="111">
        <f t="shared" si="40"/>
        <v>63.033713145596202</v>
      </c>
      <c r="R88" s="106">
        <f t="shared" si="23"/>
        <v>44391.718894299353</v>
      </c>
      <c r="S88" s="111">
        <f t="shared" si="24"/>
        <v>43.852307615544063</v>
      </c>
    </row>
    <row r="89" spans="1:20">
      <c r="A89" s="55" t="s">
        <v>84</v>
      </c>
      <c r="B89" s="106">
        <f>'C03'!B89</f>
        <v>70785.95455202258</v>
      </c>
      <c r="C89" s="111">
        <f t="shared" si="33"/>
        <v>2.1941409072115197</v>
      </c>
      <c r="D89" s="106">
        <f>[1]MercLab!C242</f>
        <v>67230.56887145144</v>
      </c>
      <c r="E89" s="111">
        <f t="shared" si="34"/>
        <v>2.5146756918084381</v>
      </c>
      <c r="F89" s="106">
        <f t="shared" si="22"/>
        <v>35302.404588455873</v>
      </c>
      <c r="G89" s="111">
        <f t="shared" si="35"/>
        <v>2.4612000709584096</v>
      </c>
      <c r="H89" s="106">
        <f>[1]MercLab!D242</f>
        <v>3628.603725509477</v>
      </c>
      <c r="I89" s="111">
        <f t="shared" si="36"/>
        <v>1.8614416123242852</v>
      </c>
      <c r="J89" s="106">
        <f>[1]MercLab!E242</f>
        <v>31673.800862946395</v>
      </c>
      <c r="K89" s="111">
        <f t="shared" si="37"/>
        <v>2.7388613322797224</v>
      </c>
      <c r="L89" s="106">
        <f>[1]MercLab!F242</f>
        <v>0</v>
      </c>
      <c r="M89" s="111">
        <f t="shared" si="38"/>
        <v>0</v>
      </c>
      <c r="N89" s="106">
        <f>[1]MercLab!G242</f>
        <v>31928.164282995291</v>
      </c>
      <c r="O89" s="111">
        <f t="shared" si="39"/>
        <v>2.5771297652101008</v>
      </c>
      <c r="P89" s="106">
        <f>'C03'!N89</f>
        <v>0</v>
      </c>
      <c r="Q89" s="111">
        <f t="shared" si="40"/>
        <v>0</v>
      </c>
      <c r="R89" s="106">
        <f t="shared" si="23"/>
        <v>3555.3856805711403</v>
      </c>
      <c r="S89" s="111">
        <f t="shared" si="24"/>
        <v>3.5121835882847021</v>
      </c>
    </row>
    <row r="90" spans="1:20">
      <c r="A90" s="55" t="s">
        <v>95</v>
      </c>
      <c r="B90" s="106">
        <f>'C03'!B90</f>
        <v>428098.9250169174</v>
      </c>
      <c r="C90" s="111">
        <f t="shared" si="33"/>
        <v>13.269713881198999</v>
      </c>
      <c r="D90" s="106">
        <f>[1]MercLab!C243</f>
        <v>408227.7693096596</v>
      </c>
      <c r="E90" s="111">
        <f t="shared" si="34"/>
        <v>15.2692512563299</v>
      </c>
      <c r="F90" s="106">
        <f t="shared" si="22"/>
        <v>267962.48343523045</v>
      </c>
      <c r="G90" s="111">
        <f t="shared" si="35"/>
        <v>18.681709955265905</v>
      </c>
      <c r="H90" s="106">
        <f>[1]MercLab!D243</f>
        <v>5980.5228104498665</v>
      </c>
      <c r="I90" s="111">
        <f t="shared" si="36"/>
        <v>3.0679552976711202</v>
      </c>
      <c r="J90" s="106">
        <f>[1]MercLab!E243</f>
        <v>261981.96062478056</v>
      </c>
      <c r="K90" s="111">
        <f t="shared" si="37"/>
        <v>22.653809841604634</v>
      </c>
      <c r="L90" s="106">
        <f>[1]MercLab!F243</f>
        <v>0</v>
      </c>
      <c r="M90" s="111">
        <f t="shared" si="38"/>
        <v>0</v>
      </c>
      <c r="N90" s="106">
        <f>[1]MercLab!G243</f>
        <v>140265.28587442928</v>
      </c>
      <c r="O90" s="111">
        <f t="shared" si="39"/>
        <v>11.321723355239003</v>
      </c>
      <c r="P90" s="106">
        <f>'C03'!N90</f>
        <v>12893.459844557761</v>
      </c>
      <c r="Q90" s="111">
        <f t="shared" si="40"/>
        <v>2.8564734878988345</v>
      </c>
      <c r="R90" s="106">
        <f t="shared" si="23"/>
        <v>6977.6958627000568</v>
      </c>
      <c r="S90" s="111">
        <f t="shared" si="24"/>
        <v>6.8929087009993211</v>
      </c>
    </row>
    <row r="91" spans="1:20">
      <c r="A91" s="55" t="s">
        <v>85</v>
      </c>
      <c r="B91" s="106">
        <f>'C03'!B91</f>
        <v>148215.44020055194</v>
      </c>
      <c r="C91" s="111">
        <f t="shared" si="33"/>
        <v>4.5942102848297548</v>
      </c>
      <c r="D91" s="106">
        <f>[1]MercLab!C244</f>
        <v>123165.51208928402</v>
      </c>
      <c r="E91" s="111">
        <f t="shared" si="34"/>
        <v>4.6068525749390155</v>
      </c>
      <c r="F91" s="106">
        <f t="shared" si="22"/>
        <v>33900.55561520216</v>
      </c>
      <c r="G91" s="111">
        <f t="shared" si="35"/>
        <v>2.3634664793612736</v>
      </c>
      <c r="H91" s="106">
        <f>[1]MercLab!D244</f>
        <v>0</v>
      </c>
      <c r="I91" s="111">
        <f t="shared" si="36"/>
        <v>0</v>
      </c>
      <c r="J91" s="106">
        <f>[1]MercLab!E244</f>
        <v>33900.55561520216</v>
      </c>
      <c r="K91" s="111">
        <f t="shared" si="37"/>
        <v>2.9314107681309176</v>
      </c>
      <c r="L91" s="106">
        <f>[1]MercLab!F244</f>
        <v>0</v>
      </c>
      <c r="M91" s="111">
        <f t="shared" si="38"/>
        <v>0</v>
      </c>
      <c r="N91" s="106">
        <f>[1]MercLab!G244</f>
        <v>88997.943189276135</v>
      </c>
      <c r="O91" s="111">
        <f t="shared" si="39"/>
        <v>7.1836027402839493</v>
      </c>
      <c r="P91" s="106">
        <f>'C03'!N91</f>
        <v>24793.740409821708</v>
      </c>
      <c r="Q91" s="111">
        <f t="shared" si="40"/>
        <v>5.4929136942552654</v>
      </c>
      <c r="R91" s="106">
        <f t="shared" si="23"/>
        <v>256.18770144620794</v>
      </c>
      <c r="S91" s="111">
        <f t="shared" si="24"/>
        <v>0.25307472138865439</v>
      </c>
    </row>
    <row r="92" spans="1:20">
      <c r="A92" s="55" t="s">
        <v>86</v>
      </c>
      <c r="B92" s="106">
        <f>'C03'!B92</f>
        <v>65268.449095543263</v>
      </c>
      <c r="C92" s="111">
        <f t="shared" si="33"/>
        <v>2.0231156734001021</v>
      </c>
      <c r="D92" s="106">
        <f>[1]MercLab!C245</f>
        <v>64114.00680463016</v>
      </c>
      <c r="E92" s="111">
        <f t="shared" si="34"/>
        <v>2.3981045694305689</v>
      </c>
      <c r="F92" s="106">
        <f t="shared" si="22"/>
        <v>52246.401317691227</v>
      </c>
      <c r="G92" s="111">
        <f t="shared" si="35"/>
        <v>3.6424954087255745</v>
      </c>
      <c r="H92" s="106">
        <f>[1]MercLab!D245</f>
        <v>2380.6494554446863</v>
      </c>
      <c r="I92" s="111">
        <f t="shared" si="36"/>
        <v>1.2212521112648331</v>
      </c>
      <c r="J92" s="106">
        <f>[1]MercLab!E245</f>
        <v>49865.751862246543</v>
      </c>
      <c r="K92" s="111">
        <f t="shared" si="37"/>
        <v>4.3119352859332825</v>
      </c>
      <c r="L92" s="106">
        <f>[1]MercLab!F245</f>
        <v>0</v>
      </c>
      <c r="M92" s="111">
        <f t="shared" si="38"/>
        <v>0</v>
      </c>
      <c r="N92" s="106">
        <f>[1]MercLab!G245</f>
        <v>11867.605486938815</v>
      </c>
      <c r="O92" s="111">
        <f t="shared" si="39"/>
        <v>0.95791161280292403</v>
      </c>
      <c r="P92" s="106">
        <f>'C03'!N92</f>
        <v>653.82603277209091</v>
      </c>
      <c r="Q92" s="111">
        <f t="shared" si="40"/>
        <v>0.1448514790310429</v>
      </c>
      <c r="R92" s="106">
        <f t="shared" si="23"/>
        <v>500.61625814100989</v>
      </c>
      <c r="S92" s="111">
        <f t="shared" si="24"/>
        <v>0.49453318538114416</v>
      </c>
    </row>
    <row r="93" spans="1:20">
      <c r="A93" s="55" t="s">
        <v>94</v>
      </c>
      <c r="B93" s="106">
        <f>'C03'!B93</f>
        <v>377773.4922411819</v>
      </c>
      <c r="C93" s="111">
        <f t="shared" si="33"/>
        <v>11.709784493721246</v>
      </c>
      <c r="D93" s="106">
        <f>[1]MercLab!C246</f>
        <v>353777.25876505976</v>
      </c>
      <c r="E93" s="111">
        <f t="shared" si="34"/>
        <v>13.232597728455206</v>
      </c>
      <c r="F93" s="106">
        <f t="shared" si="22"/>
        <v>243630.45125159679</v>
      </c>
      <c r="G93" s="111">
        <f t="shared" si="35"/>
        <v>16.985338276479339</v>
      </c>
      <c r="H93" s="106">
        <f>[1]MercLab!D246</f>
        <v>28289.333713719559</v>
      </c>
      <c r="I93" s="111">
        <f t="shared" si="36"/>
        <v>14.512177945871526</v>
      </c>
      <c r="J93" s="106">
        <f>[1]MercLab!E246</f>
        <v>132605.16222149628</v>
      </c>
      <c r="K93" s="111">
        <f t="shared" si="37"/>
        <v>11.466484645801087</v>
      </c>
      <c r="L93" s="106">
        <f>[1]MercLab!F246</f>
        <v>82735.955316380947</v>
      </c>
      <c r="M93" s="111">
        <f t="shared" si="38"/>
        <v>99.725719355830549</v>
      </c>
      <c r="N93" s="106">
        <f>[1]MercLab!G246</f>
        <v>110146.80751346714</v>
      </c>
      <c r="O93" s="111">
        <f t="shared" si="39"/>
        <v>8.8906651090180873</v>
      </c>
      <c r="P93" s="106">
        <f>'C03'!N93</f>
        <v>18327.877854042144</v>
      </c>
      <c r="Q93" s="111">
        <f t="shared" si="40"/>
        <v>4.0604382229970222</v>
      </c>
      <c r="R93" s="106">
        <f t="shared" si="23"/>
        <v>5668.3556220799801</v>
      </c>
      <c r="S93" s="111">
        <f t="shared" si="24"/>
        <v>5.599478474929489</v>
      </c>
    </row>
    <row r="94" spans="1:20">
      <c r="A94" s="55" t="s">
        <v>79</v>
      </c>
      <c r="B94" s="106">
        <f>'C03'!B94</f>
        <v>29478.371406295075</v>
      </c>
      <c r="C94" s="111">
        <f t="shared" si="33"/>
        <v>0.91373636182290197</v>
      </c>
      <c r="D94" s="106">
        <f>[1]MercLab!C247</f>
        <v>27268.89235181539</v>
      </c>
      <c r="E94" s="111">
        <f t="shared" si="34"/>
        <v>1.019958954545892</v>
      </c>
      <c r="F94" s="106">
        <f t="shared" si="22"/>
        <v>19296.45786944998</v>
      </c>
      <c r="G94" s="111">
        <f t="shared" si="35"/>
        <v>1.3453033591107446</v>
      </c>
      <c r="H94" s="106">
        <f>[1]MercLab!D247</f>
        <v>546.12682706289354</v>
      </c>
      <c r="I94" s="111">
        <f t="shared" si="36"/>
        <v>0.28015823121020589</v>
      </c>
      <c r="J94" s="106">
        <f>[1]MercLab!E247</f>
        <v>18522.778197777548</v>
      </c>
      <c r="K94" s="111">
        <f t="shared" si="37"/>
        <v>1.6016808715759425</v>
      </c>
      <c r="L94" s="106">
        <f>[1]MercLab!F247</f>
        <v>227.55284460953899</v>
      </c>
      <c r="M94" s="111">
        <f t="shared" si="38"/>
        <v>0.27428064416945008</v>
      </c>
      <c r="N94" s="106">
        <f>[1]MercLab!G247</f>
        <v>7972.4344823653728</v>
      </c>
      <c r="O94" s="111">
        <f t="shared" si="39"/>
        <v>0.64350703108333207</v>
      </c>
      <c r="P94" s="106">
        <f>'C03'!N94</f>
        <v>858.30956809341603</v>
      </c>
      <c r="Q94" s="111">
        <f t="shared" si="40"/>
        <v>0.1901536558244763</v>
      </c>
      <c r="R94" s="106">
        <f t="shared" si="23"/>
        <v>1351.1694863862685</v>
      </c>
      <c r="S94" s="111">
        <f t="shared" si="24"/>
        <v>1.3347511976013227</v>
      </c>
      <c r="T94" s="56"/>
    </row>
    <row r="95" spans="1:20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56"/>
    </row>
    <row r="96" spans="1:20">
      <c r="A96" s="14" t="str">
        <f>'C01'!$A$46</f>
        <v>Fuente: Instituto Nacional de Estadística (INE). XLI Encuesta Permanente de Hogares de Propósitos Múltiples, Mayo 2011.</v>
      </c>
      <c r="B96" s="26"/>
      <c r="C96" s="32"/>
      <c r="D96" s="26"/>
      <c r="E96" s="32"/>
      <c r="F96" s="26"/>
      <c r="G96" s="32"/>
      <c r="H96" s="26"/>
      <c r="I96" s="32"/>
      <c r="J96" s="26"/>
      <c r="K96" s="32"/>
      <c r="L96" s="26"/>
      <c r="M96" s="32"/>
      <c r="N96" s="26"/>
      <c r="O96" s="32"/>
      <c r="P96" s="26"/>
      <c r="Q96" s="32"/>
      <c r="R96" s="26"/>
      <c r="S96" s="32"/>
    </row>
    <row r="97" spans="1:18">
      <c r="A97" s="14" t="str">
        <f>'C02'!$A$46</f>
        <v>(Promedio de salarios mínimos por rama)</v>
      </c>
      <c r="B97" s="8"/>
      <c r="C97" s="47"/>
      <c r="D97" s="8"/>
    </row>
    <row r="98" spans="1:18">
      <c r="A98" s="2" t="s">
        <v>116</v>
      </c>
    </row>
    <row r="99" spans="1:18">
      <c r="A99" s="2" t="s">
        <v>117</v>
      </c>
    </row>
    <row r="100" spans="1:18">
      <c r="A100" s="2"/>
    </row>
    <row r="103" spans="1:18">
      <c r="A103" s="59"/>
      <c r="B103" s="26"/>
      <c r="C103" s="32"/>
      <c r="D103" s="26"/>
      <c r="E103" s="32"/>
      <c r="F103" s="26"/>
      <c r="G103" s="32"/>
      <c r="H103" s="26"/>
      <c r="I103" s="32"/>
      <c r="J103" s="26"/>
      <c r="K103" s="32"/>
      <c r="L103" s="26"/>
      <c r="M103" s="32"/>
      <c r="N103" s="26"/>
      <c r="O103" s="32"/>
      <c r="P103" s="26"/>
      <c r="Q103" s="32"/>
      <c r="R103" s="26"/>
    </row>
    <row r="104" spans="1:18">
      <c r="A104" s="59"/>
      <c r="B104" s="26"/>
      <c r="C104" s="32"/>
      <c r="D104" s="26"/>
      <c r="E104" s="32"/>
      <c r="F104" s="26"/>
      <c r="G104" s="32"/>
      <c r="H104" s="26"/>
      <c r="I104" s="32"/>
      <c r="J104" s="26"/>
      <c r="K104" s="32"/>
      <c r="L104" s="26"/>
      <c r="M104" s="32"/>
      <c r="N104" s="26"/>
      <c r="O104" s="32"/>
      <c r="P104" s="26"/>
      <c r="Q104" s="32"/>
      <c r="R104" s="26"/>
    </row>
    <row r="105" spans="1:18">
      <c r="A105" s="59"/>
      <c r="B105" s="26"/>
      <c r="C105" s="32"/>
      <c r="D105" s="26"/>
      <c r="E105" s="32"/>
      <c r="F105" s="26"/>
      <c r="G105" s="32"/>
      <c r="H105" s="26"/>
      <c r="I105" s="32"/>
      <c r="J105" s="26"/>
      <c r="K105" s="32"/>
      <c r="L105" s="26"/>
      <c r="M105" s="32"/>
      <c r="N105" s="26"/>
      <c r="O105" s="32"/>
      <c r="P105" s="26"/>
      <c r="Q105" s="32"/>
      <c r="R105" s="26"/>
    </row>
    <row r="106" spans="1:18">
      <c r="A106" s="59"/>
      <c r="B106" s="26"/>
      <c r="C106" s="32"/>
      <c r="D106" s="26"/>
      <c r="E106" s="32"/>
      <c r="F106" s="26"/>
      <c r="G106" s="32"/>
      <c r="H106" s="26"/>
      <c r="I106" s="32"/>
      <c r="J106" s="26"/>
      <c r="K106" s="32"/>
      <c r="L106" s="26"/>
      <c r="M106" s="32"/>
      <c r="N106" s="26"/>
      <c r="O106" s="32"/>
      <c r="P106" s="26"/>
      <c r="Q106" s="32"/>
      <c r="R106" s="26"/>
    </row>
    <row r="107" spans="1:18">
      <c r="A107" s="59"/>
      <c r="B107" s="26"/>
      <c r="C107" s="32"/>
      <c r="D107" s="26"/>
      <c r="E107" s="32"/>
      <c r="F107" s="26"/>
      <c r="G107" s="32"/>
      <c r="H107" s="26"/>
      <c r="I107" s="32"/>
      <c r="J107" s="26"/>
      <c r="K107" s="32"/>
      <c r="L107" s="26"/>
      <c r="M107" s="32"/>
      <c r="N107" s="26"/>
      <c r="O107" s="32"/>
      <c r="P107" s="26"/>
      <c r="Q107" s="32"/>
      <c r="R107" s="26"/>
    </row>
    <row r="108" spans="1:18">
      <c r="A108" s="59"/>
      <c r="B108" s="59"/>
      <c r="C108" s="68"/>
      <c r="D108" s="59"/>
      <c r="E108" s="68"/>
      <c r="F108" s="59"/>
      <c r="G108" s="68"/>
      <c r="H108" s="59"/>
      <c r="I108" s="68"/>
      <c r="J108" s="59"/>
      <c r="K108" s="68"/>
      <c r="L108" s="59"/>
      <c r="M108" s="68"/>
      <c r="N108" s="59"/>
      <c r="O108" s="68"/>
      <c r="P108" s="59"/>
      <c r="Q108" s="68"/>
      <c r="R108" s="59"/>
    </row>
    <row r="109" spans="1:18">
      <c r="A109" s="59"/>
      <c r="B109" s="59"/>
      <c r="C109" s="68"/>
      <c r="D109" s="59"/>
      <c r="E109" s="68"/>
      <c r="F109" s="59"/>
      <c r="G109" s="68"/>
      <c r="H109" s="59"/>
      <c r="I109" s="68"/>
      <c r="J109" s="59"/>
      <c r="K109" s="68"/>
      <c r="L109" s="59"/>
      <c r="M109" s="68"/>
      <c r="N109" s="59"/>
      <c r="O109" s="68"/>
      <c r="P109" s="59"/>
      <c r="Q109" s="68"/>
      <c r="R109" s="59"/>
    </row>
    <row r="110" spans="1:18">
      <c r="A110" s="59"/>
      <c r="B110" s="26"/>
      <c r="C110" s="32"/>
      <c r="D110" s="26"/>
      <c r="E110" s="32"/>
      <c r="F110" s="26"/>
      <c r="G110" s="32"/>
      <c r="H110" s="26"/>
      <c r="I110" s="32"/>
      <c r="J110" s="26"/>
      <c r="K110" s="32"/>
      <c r="L110" s="26"/>
      <c r="M110" s="32"/>
      <c r="N110" s="26"/>
      <c r="O110" s="32"/>
      <c r="P110" s="26"/>
      <c r="Q110" s="32"/>
      <c r="R110" s="26"/>
    </row>
    <row r="111" spans="1:18">
      <c r="A111" s="59"/>
      <c r="B111" s="26"/>
      <c r="C111" s="32"/>
      <c r="D111" s="26"/>
      <c r="E111" s="32"/>
      <c r="F111" s="26"/>
      <c r="G111" s="32"/>
      <c r="H111" s="26"/>
      <c r="I111" s="32"/>
      <c r="J111" s="26"/>
      <c r="K111" s="32"/>
      <c r="L111" s="26"/>
      <c r="M111" s="32"/>
      <c r="N111" s="26"/>
      <c r="O111" s="32"/>
      <c r="P111" s="26"/>
      <c r="Q111" s="32"/>
      <c r="R111" s="26"/>
    </row>
    <row r="112" spans="1:18">
      <c r="A112" s="59"/>
      <c r="B112" s="26"/>
      <c r="C112" s="32"/>
      <c r="D112" s="26"/>
      <c r="E112" s="32"/>
      <c r="F112" s="26"/>
      <c r="G112" s="32"/>
      <c r="H112" s="26"/>
      <c r="I112" s="32"/>
      <c r="J112" s="26"/>
      <c r="K112" s="32"/>
      <c r="L112" s="26"/>
      <c r="M112" s="32"/>
      <c r="N112" s="26"/>
      <c r="O112" s="32"/>
      <c r="P112" s="26"/>
      <c r="Q112" s="32"/>
      <c r="R112" s="26"/>
    </row>
    <row r="113" spans="1:18">
      <c r="A113" s="59"/>
      <c r="B113" s="59"/>
      <c r="C113" s="68"/>
      <c r="D113" s="59"/>
      <c r="E113" s="68"/>
      <c r="F113" s="59"/>
      <c r="G113" s="68"/>
      <c r="H113" s="59"/>
      <c r="I113" s="68"/>
      <c r="J113" s="59"/>
      <c r="K113" s="68"/>
      <c r="L113" s="59"/>
      <c r="M113" s="68"/>
      <c r="N113" s="59"/>
      <c r="O113" s="68"/>
      <c r="P113" s="59"/>
      <c r="Q113" s="68"/>
      <c r="R113" s="59"/>
    </row>
  </sheetData>
  <mergeCells count="28">
    <mergeCell ref="P65:Q66"/>
    <mergeCell ref="R65:S66"/>
    <mergeCell ref="F66:G66"/>
    <mergeCell ref="H66:I66"/>
    <mergeCell ref="J66:K66"/>
    <mergeCell ref="L66:M66"/>
    <mergeCell ref="F65:M65"/>
    <mergeCell ref="N65:O66"/>
    <mergeCell ref="A65:A67"/>
    <mergeCell ref="A4:A6"/>
    <mergeCell ref="F4:M4"/>
    <mergeCell ref="B4:C5"/>
    <mergeCell ref="D4:E5"/>
    <mergeCell ref="F5:G5"/>
    <mergeCell ref="H5:I5"/>
    <mergeCell ref="D65:E66"/>
    <mergeCell ref="J5:K5"/>
    <mergeCell ref="L5:M5"/>
    <mergeCell ref="B65:C66"/>
    <mergeCell ref="A3:S3"/>
    <mergeCell ref="A63:S63"/>
    <mergeCell ref="A1:S1"/>
    <mergeCell ref="A2:S2"/>
    <mergeCell ref="A61:S61"/>
    <mergeCell ref="A62:S62"/>
    <mergeCell ref="P4:Q5"/>
    <mergeCell ref="R4:S5"/>
    <mergeCell ref="N4:O5"/>
  </mergeCells>
  <phoneticPr fontId="0" type="noConversion"/>
  <printOptions horizontalCentered="1"/>
  <pageMargins left="0.97870078740157473" right="0.19685039370078741" top="0.78740157480314965" bottom="0.78740157480314965" header="0" footer="0.19685039370078741"/>
  <pageSetup paperSize="9" scale="73" firstPageNumber="18" orientation="landscape" useFirstPageNumber="1" r:id="rId1"/>
  <headerFooter alignWithMargins="0">
    <oddFooter>&amp;L&amp;Z&amp;F+&amp;F+&amp;A&amp;C&amp;P&amp;R&amp;D+&amp;T</oddFooter>
  </headerFooter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AL97"/>
  <sheetViews>
    <sheetView workbookViewId="0">
      <selection activeCell="G25" sqref="G25"/>
    </sheetView>
  </sheetViews>
  <sheetFormatPr baseColWidth="10" defaultColWidth="12" defaultRowHeight="10.199999999999999"/>
  <cols>
    <col min="1" max="1" width="45" style="135" bestFit="1" customWidth="1"/>
    <col min="2" max="2" width="14.140625" style="135" customWidth="1"/>
    <col min="3" max="3" width="12.42578125" style="135" customWidth="1"/>
    <col min="4" max="4" width="13" style="135" customWidth="1"/>
    <col min="5" max="5" width="13.140625" style="138" customWidth="1"/>
    <col min="6" max="6" width="16.7109375" style="138" bestFit="1" customWidth="1"/>
    <col min="7" max="7" width="12.140625" style="138" bestFit="1" customWidth="1"/>
    <col min="8" max="8" width="12" style="138"/>
    <col min="9" max="9" width="12" style="135"/>
    <col min="10" max="10" width="45" style="135" bestFit="1" customWidth="1"/>
    <col min="11" max="11" width="11.140625" style="135" customWidth="1"/>
    <col min="12" max="12" width="10.7109375" style="135" customWidth="1"/>
    <col min="13" max="13" width="11.85546875" style="135" customWidth="1"/>
    <col min="14" max="14" width="10.7109375" style="135" customWidth="1"/>
    <col min="15" max="15" width="11.42578125" style="135" bestFit="1" customWidth="1"/>
    <col min="16" max="16" width="11" style="135" customWidth="1"/>
    <col min="17" max="16384" width="12" style="135"/>
  </cols>
  <sheetData>
    <row r="1" spans="1:38">
      <c r="A1" s="260" t="s">
        <v>146</v>
      </c>
      <c r="B1" s="260"/>
      <c r="C1" s="260"/>
      <c r="D1" s="260"/>
      <c r="E1" s="260"/>
      <c r="F1" s="260"/>
      <c r="G1" s="260"/>
      <c r="H1" s="12"/>
    </row>
    <row r="2" spans="1:38">
      <c r="A2" s="260" t="s">
        <v>105</v>
      </c>
      <c r="B2" s="260"/>
      <c r="C2" s="260"/>
      <c r="D2" s="260"/>
      <c r="E2" s="260"/>
      <c r="F2" s="260"/>
      <c r="G2" s="260"/>
      <c r="H2" s="12"/>
    </row>
    <row r="3" spans="1:38" ht="13.2">
      <c r="A3" s="260" t="s">
        <v>112</v>
      </c>
      <c r="B3" s="260"/>
      <c r="C3" s="260"/>
      <c r="D3" s="260"/>
      <c r="E3" s="260"/>
      <c r="F3" s="260"/>
      <c r="G3" s="260"/>
      <c r="H3" s="13"/>
    </row>
    <row r="4" spans="1:38" ht="11.25" customHeight="1">
      <c r="A4" s="266" t="s">
        <v>39</v>
      </c>
      <c r="B4" s="264" t="s">
        <v>33</v>
      </c>
      <c r="C4" s="264"/>
      <c r="D4" s="264"/>
      <c r="E4" s="264"/>
      <c r="F4" s="264"/>
      <c r="G4" s="264"/>
      <c r="H4" s="6"/>
    </row>
    <row r="5" spans="1:38" ht="12" customHeight="1">
      <c r="A5" s="262"/>
      <c r="B5" s="262" t="s">
        <v>33</v>
      </c>
      <c r="C5" s="264" t="s">
        <v>8</v>
      </c>
      <c r="D5" s="264"/>
      <c r="E5" s="264"/>
      <c r="F5" s="264"/>
      <c r="G5" s="262" t="s">
        <v>1</v>
      </c>
      <c r="H5" s="7"/>
    </row>
    <row r="6" spans="1:38">
      <c r="A6" s="262"/>
      <c r="B6" s="263"/>
      <c r="C6" s="7" t="s">
        <v>11</v>
      </c>
      <c r="D6" s="7" t="s">
        <v>141</v>
      </c>
      <c r="E6" s="7" t="s">
        <v>12</v>
      </c>
      <c r="F6" s="7" t="s">
        <v>142</v>
      </c>
      <c r="G6" s="262"/>
      <c r="H6" s="7"/>
    </row>
    <row r="7" spans="1:38">
      <c r="A7" s="136"/>
      <c r="B7" s="136"/>
      <c r="C7" s="136"/>
      <c r="D7" s="136"/>
      <c r="E7" s="136"/>
      <c r="F7" s="136"/>
      <c r="G7" s="136"/>
      <c r="H7" s="137"/>
    </row>
    <row r="8" spans="1:38" s="52" customFormat="1" ht="12" customHeight="1">
      <c r="A8" s="51" t="s">
        <v>90</v>
      </c>
      <c r="B8" s="92">
        <f>[1]MercLab!C260</f>
        <v>5315.1664685219757</v>
      </c>
      <c r="C8" s="92">
        <f>AVERAGE(D8:G8)</f>
        <v>6078.7168155359241</v>
      </c>
      <c r="D8" s="92">
        <f>[1]MercLab!D260</f>
        <v>11748.986710198595</v>
      </c>
      <c r="E8" s="92">
        <f>[1]MercLab!E260</f>
        <v>4960.2272501429015</v>
      </c>
      <c r="F8" s="92">
        <f>[1]MercLab!F260</f>
        <v>2802.0943554311452</v>
      </c>
      <c r="G8" s="92">
        <f>[1]MercLab!G260</f>
        <v>4803.5589463710539</v>
      </c>
      <c r="H8" s="22"/>
      <c r="I8" s="27"/>
      <c r="J8" s="22"/>
      <c r="K8" s="27"/>
      <c r="L8" s="22"/>
      <c r="M8" s="27"/>
      <c r="N8" s="22"/>
      <c r="O8" s="27"/>
      <c r="P8" s="22"/>
      <c r="Q8" s="27"/>
      <c r="R8" s="22"/>
      <c r="S8" s="27"/>
    </row>
    <row r="9" spans="1:38" s="23" customFormat="1" ht="11.25" customHeight="1">
      <c r="A9" s="53"/>
      <c r="B9" s="8"/>
      <c r="C9" s="8"/>
      <c r="D9" s="8"/>
      <c r="E9" s="8"/>
      <c r="F9" s="8"/>
      <c r="G9" s="8"/>
      <c r="H9" s="22"/>
      <c r="I9" s="27"/>
      <c r="J9" s="22"/>
      <c r="K9" s="27"/>
      <c r="L9" s="22"/>
      <c r="M9" s="27"/>
      <c r="N9" s="22"/>
      <c r="O9" s="27"/>
      <c r="P9" s="22"/>
      <c r="Q9" s="27"/>
      <c r="R9" s="22"/>
      <c r="S9" s="27"/>
      <c r="V9" s="46"/>
      <c r="X9" s="46"/>
      <c r="Z9" s="46"/>
      <c r="AB9" s="46"/>
      <c r="AD9" s="46"/>
      <c r="AF9" s="46"/>
      <c r="AH9" s="46"/>
      <c r="AJ9" s="46"/>
      <c r="AL9" s="46"/>
    </row>
    <row r="10" spans="1:38" s="23" customFormat="1" ht="12.75" customHeight="1">
      <c r="A10" s="54" t="s">
        <v>43</v>
      </c>
      <c r="B10" s="105"/>
      <c r="C10" s="105"/>
      <c r="D10" s="105"/>
      <c r="E10" s="105"/>
      <c r="F10" s="105"/>
      <c r="G10" s="105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V10" s="46"/>
      <c r="X10" s="46"/>
      <c r="Z10" s="46"/>
      <c r="AB10" s="46"/>
      <c r="AD10" s="46"/>
      <c r="AF10" s="46"/>
      <c r="AH10" s="46"/>
      <c r="AJ10" s="46"/>
      <c r="AL10" s="46"/>
    </row>
    <row r="11" spans="1:38" s="23" customFormat="1">
      <c r="A11" s="55" t="s">
        <v>87</v>
      </c>
      <c r="B11" s="95">
        <f>AVERAGE(B12:B14)</f>
        <v>7394.2314631565159</v>
      </c>
      <c r="C11" s="95">
        <f t="shared" ref="C11:C53" si="0">AVERAGE(D11:G11)</f>
        <v>7415.1442127914097</v>
      </c>
      <c r="D11" s="95">
        <f>AVERAGE(D12:D14)</f>
        <v>12741.92938629036</v>
      </c>
      <c r="E11" s="95">
        <f>AVERAGE(E12:E14)</f>
        <v>6995.5331616164585</v>
      </c>
      <c r="F11" s="95">
        <f>AVERAGE(F12:F14)</f>
        <v>3413.004748973075</v>
      </c>
      <c r="G11" s="95">
        <f>AVERAGE(G12:G14)</f>
        <v>6510.1095542857429</v>
      </c>
      <c r="H11" s="56"/>
      <c r="I11" s="57"/>
      <c r="J11" s="56"/>
      <c r="K11" s="57"/>
      <c r="L11" s="56"/>
      <c r="M11" s="57"/>
      <c r="N11" s="56"/>
      <c r="O11" s="57"/>
      <c r="P11" s="56"/>
      <c r="Q11" s="57"/>
      <c r="R11" s="56"/>
      <c r="S11" s="57"/>
      <c r="V11" s="46"/>
      <c r="X11" s="46"/>
      <c r="Z11" s="46"/>
      <c r="AB11" s="46"/>
      <c r="AD11" s="46"/>
      <c r="AF11" s="46"/>
      <c r="AH11" s="46"/>
      <c r="AJ11" s="46"/>
      <c r="AL11" s="46"/>
    </row>
    <row r="12" spans="1:38" s="23" customFormat="1">
      <c r="A12" s="58" t="s">
        <v>69</v>
      </c>
      <c r="B12" s="95">
        <f>[1]MercLab!C262</f>
        <v>8928.3813810648371</v>
      </c>
      <c r="C12" s="95">
        <f t="shared" si="0"/>
        <v>8648.7108443975503</v>
      </c>
      <c r="D12" s="95">
        <f>[1]MercLab!D262</f>
        <v>15705.942569992829</v>
      </c>
      <c r="E12" s="95">
        <f>[1]MercLab!E262</f>
        <v>7985.2788901976273</v>
      </c>
      <c r="F12" s="95">
        <f>[1]MercLab!F262</f>
        <v>3459.6949152542361</v>
      </c>
      <c r="G12" s="95">
        <f>[1]MercLab!G262</f>
        <v>7443.9270021455068</v>
      </c>
      <c r="H12" s="26"/>
      <c r="I12" s="57"/>
      <c r="J12" s="26"/>
      <c r="K12" s="57"/>
      <c r="L12" s="26"/>
      <c r="M12" s="57"/>
      <c r="N12" s="26"/>
      <c r="O12" s="57"/>
      <c r="P12" s="56"/>
      <c r="Q12" s="57"/>
      <c r="R12" s="56"/>
      <c r="S12" s="57"/>
      <c r="V12" s="46"/>
      <c r="X12" s="46"/>
      <c r="Z12" s="46"/>
      <c r="AB12" s="46"/>
      <c r="AD12" s="46"/>
      <c r="AF12" s="46"/>
      <c r="AH12" s="46"/>
      <c r="AJ12" s="46"/>
      <c r="AL12" s="46"/>
    </row>
    <row r="13" spans="1:38" s="23" customFormat="1">
      <c r="A13" s="58" t="s">
        <v>70</v>
      </c>
      <c r="B13" s="95">
        <f>[1]MercLab!C263</f>
        <v>7538.2880992697073</v>
      </c>
      <c r="C13" s="95">
        <f t="shared" si="0"/>
        <v>7856.6811061956023</v>
      </c>
      <c r="D13" s="95">
        <f>[1]MercLab!D263</f>
        <v>12676.832460732983</v>
      </c>
      <c r="E13" s="95">
        <f>[1]MercLab!E263</f>
        <v>7734.7285518615363</v>
      </c>
      <c r="F13" s="95">
        <f>[1]MercLab!F263</f>
        <v>4330.3769401330374</v>
      </c>
      <c r="G13" s="95">
        <f>[1]MercLab!G263</f>
        <v>6684.7864720548505</v>
      </c>
      <c r="H13" s="26"/>
      <c r="I13" s="57"/>
      <c r="J13" s="26"/>
      <c r="K13" s="57"/>
      <c r="L13" s="26"/>
      <c r="M13" s="57"/>
      <c r="N13" s="26"/>
      <c r="O13" s="57"/>
      <c r="P13" s="56"/>
      <c r="Q13" s="57"/>
      <c r="R13" s="56"/>
      <c r="S13" s="57"/>
      <c r="V13" s="46"/>
      <c r="X13" s="46"/>
      <c r="Z13" s="46"/>
      <c r="AB13" s="46"/>
      <c r="AD13" s="46"/>
      <c r="AF13" s="46"/>
      <c r="AH13" s="46"/>
      <c r="AJ13" s="46"/>
      <c r="AL13" s="46"/>
    </row>
    <row r="14" spans="1:38" s="23" customFormat="1">
      <c r="A14" s="58" t="s">
        <v>120</v>
      </c>
      <c r="B14" s="95">
        <f>[1]MercLab!C264</f>
        <v>5716.0249091350006</v>
      </c>
      <c r="C14" s="95">
        <f t="shared" si="0"/>
        <v>5740.0406877810756</v>
      </c>
      <c r="D14" s="95">
        <f>[1]MercLab!D264</f>
        <v>9843.0131281452705</v>
      </c>
      <c r="E14" s="95">
        <f>[1]MercLab!E264</f>
        <v>5266.5920427902138</v>
      </c>
      <c r="F14" s="95">
        <f>[1]MercLab!F264</f>
        <v>2448.9423915319508</v>
      </c>
      <c r="G14" s="95">
        <f>[1]MercLab!G264</f>
        <v>5401.6151886568687</v>
      </c>
      <c r="H14" s="26"/>
      <c r="I14" s="57"/>
      <c r="J14" s="26"/>
      <c r="K14" s="57"/>
      <c r="L14" s="26"/>
      <c r="M14" s="57"/>
      <c r="N14" s="26"/>
      <c r="O14" s="57"/>
      <c r="P14" s="56"/>
      <c r="Q14" s="57"/>
      <c r="R14" s="56"/>
      <c r="S14" s="57"/>
      <c r="V14" s="46"/>
      <c r="X14" s="46"/>
      <c r="Z14" s="46"/>
      <c r="AB14" s="46"/>
      <c r="AD14" s="46"/>
      <c r="AF14" s="46"/>
      <c r="AH14" s="46"/>
      <c r="AJ14" s="46"/>
      <c r="AL14" s="46"/>
    </row>
    <row r="15" spans="1:38" s="23" customFormat="1">
      <c r="A15" s="55" t="s">
        <v>71</v>
      </c>
      <c r="B15" s="95">
        <f>[1]MercLab!C265</f>
        <v>3724.2789295423026</v>
      </c>
      <c r="C15" s="95">
        <f t="shared" si="0"/>
        <v>4641.6097643928742</v>
      </c>
      <c r="D15" s="95">
        <f>[1]MercLab!D265</f>
        <v>8989.2824226464763</v>
      </c>
      <c r="E15" s="95">
        <f>[1]MercLab!E265</f>
        <v>3153.0496839193993</v>
      </c>
      <c r="F15" s="95">
        <f>[1]MercLab!F265</f>
        <v>2513.5019455252914</v>
      </c>
      <c r="G15" s="95">
        <f>[1]MercLab!G265</f>
        <v>3910.6050054803322</v>
      </c>
      <c r="H15" s="26"/>
      <c r="I15" s="57"/>
      <c r="J15" s="26"/>
      <c r="K15" s="57"/>
      <c r="L15" s="26"/>
      <c r="M15" s="57"/>
      <c r="N15" s="26"/>
      <c r="O15" s="57"/>
      <c r="P15" s="56"/>
      <c r="Q15" s="57"/>
      <c r="R15" s="56"/>
      <c r="S15" s="57"/>
      <c r="V15" s="46"/>
      <c r="X15" s="46"/>
      <c r="Z15" s="46"/>
      <c r="AB15" s="46"/>
      <c r="AD15" s="46"/>
      <c r="AF15" s="46"/>
      <c r="AH15" s="46"/>
      <c r="AJ15" s="46"/>
      <c r="AL15" s="46"/>
    </row>
    <row r="16" spans="1:38" s="23" customFormat="1">
      <c r="A16" s="56"/>
      <c r="B16" s="107"/>
      <c r="C16" s="107"/>
      <c r="D16" s="107"/>
      <c r="E16" s="107"/>
      <c r="F16" s="107"/>
      <c r="G16" s="107"/>
      <c r="H16" s="26"/>
      <c r="I16" s="57"/>
      <c r="J16" s="26"/>
      <c r="K16" s="57"/>
      <c r="L16" s="26"/>
      <c r="M16" s="57"/>
      <c r="N16" s="26"/>
      <c r="O16" s="57"/>
      <c r="P16" s="26"/>
      <c r="Q16" s="57"/>
      <c r="R16" s="26"/>
      <c r="S16" s="57"/>
      <c r="V16" s="46"/>
      <c r="X16" s="46"/>
      <c r="Z16" s="46"/>
      <c r="AB16" s="46"/>
      <c r="AD16" s="46"/>
      <c r="AF16" s="46"/>
      <c r="AH16" s="46"/>
      <c r="AJ16" s="46"/>
      <c r="AL16" s="46"/>
    </row>
    <row r="17" spans="1:38" s="23" customFormat="1">
      <c r="A17" s="54" t="s">
        <v>42</v>
      </c>
      <c r="B17" s="105"/>
      <c r="C17" s="105"/>
      <c r="D17" s="105"/>
      <c r="E17" s="105"/>
      <c r="F17" s="105"/>
      <c r="G17" s="105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V17" s="46"/>
      <c r="X17" s="46"/>
      <c r="Z17" s="46"/>
      <c r="AB17" s="46"/>
      <c r="AD17" s="46"/>
      <c r="AF17" s="46"/>
      <c r="AH17" s="46"/>
      <c r="AJ17" s="46"/>
      <c r="AL17" s="46"/>
    </row>
    <row r="18" spans="1:38" s="23" customFormat="1">
      <c r="A18" s="55" t="s">
        <v>45</v>
      </c>
      <c r="B18" s="95">
        <f>[1]MercLab!C267</f>
        <v>2835.7116157911341</v>
      </c>
      <c r="C18" s="95">
        <f t="shared" si="0"/>
        <v>3386.2880130319772</v>
      </c>
      <c r="D18" s="95">
        <f>[1]MercLab!D267</f>
        <v>5589.8969343773279</v>
      </c>
      <c r="E18" s="95">
        <f>[1]MercLab!E267</f>
        <v>2670.1253027848634</v>
      </c>
      <c r="F18" s="95">
        <f>[1]MercLab!F267</f>
        <v>2373.1662608139454</v>
      </c>
      <c r="G18" s="95">
        <f>[1]MercLab!G267</f>
        <v>2911.9635541517723</v>
      </c>
      <c r="H18" s="56"/>
      <c r="I18" s="57"/>
      <c r="J18" s="56"/>
      <c r="K18" s="57"/>
      <c r="L18" s="56"/>
      <c r="M18" s="57"/>
      <c r="N18" s="56"/>
      <c r="O18" s="57"/>
      <c r="P18" s="56"/>
      <c r="Q18" s="57"/>
      <c r="R18" s="56"/>
      <c r="S18" s="57"/>
      <c r="V18" s="46"/>
      <c r="X18" s="46"/>
      <c r="Z18" s="46"/>
      <c r="AB18" s="46"/>
      <c r="AD18" s="46"/>
      <c r="AF18" s="46"/>
      <c r="AH18" s="46"/>
      <c r="AJ18" s="46"/>
      <c r="AL18" s="46"/>
    </row>
    <row r="19" spans="1:38" s="23" customFormat="1">
      <c r="A19" s="55" t="s">
        <v>46</v>
      </c>
      <c r="B19" s="95">
        <f>[1]MercLab!C268</f>
        <v>4007.4233692358357</v>
      </c>
      <c r="C19" s="95">
        <f t="shared" si="0"/>
        <v>4325.0608457279886</v>
      </c>
      <c r="D19" s="95">
        <f>[1]MercLab!D268</f>
        <v>6458.2275461857043</v>
      </c>
      <c r="E19" s="95">
        <f>[1]MercLab!E268</f>
        <v>3610.2870635661966</v>
      </c>
      <c r="F19" s="95">
        <f>[1]MercLab!F268</f>
        <v>2945.7408962773684</v>
      </c>
      <c r="G19" s="95">
        <f>[1]MercLab!G268</f>
        <v>4285.9878768826857</v>
      </c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56"/>
      <c r="S19" s="57"/>
      <c r="V19" s="46"/>
      <c r="X19" s="46"/>
      <c r="Z19" s="46"/>
      <c r="AB19" s="46"/>
      <c r="AD19" s="46"/>
      <c r="AF19" s="46"/>
      <c r="AH19" s="46"/>
      <c r="AJ19" s="46"/>
      <c r="AL19" s="46"/>
    </row>
    <row r="20" spans="1:38" s="23" customFormat="1">
      <c r="A20" s="55" t="s">
        <v>47</v>
      </c>
      <c r="B20" s="95">
        <f>[1]MercLab!C269</f>
        <v>6275.090458692699</v>
      </c>
      <c r="C20" s="95">
        <f t="shared" si="0"/>
        <v>6062.2137268562183</v>
      </c>
      <c r="D20" s="95">
        <f>[1]MercLab!D269</f>
        <v>9684.7641119190193</v>
      </c>
      <c r="E20" s="95">
        <f>[1]MercLab!E269</f>
        <v>5681.3503586695842</v>
      </c>
      <c r="F20" s="95">
        <f>[1]MercLab!F269</f>
        <v>2511.5150307550616</v>
      </c>
      <c r="G20" s="95">
        <f>[1]MercLab!G269</f>
        <v>6371.2254060812102</v>
      </c>
      <c r="H20" s="56"/>
      <c r="I20" s="57"/>
      <c r="J20" s="56"/>
      <c r="K20" s="57"/>
      <c r="L20" s="56"/>
      <c r="M20" s="57"/>
      <c r="N20" s="56"/>
      <c r="O20" s="57"/>
      <c r="P20" s="56"/>
      <c r="Q20" s="57"/>
      <c r="R20" s="56"/>
      <c r="S20" s="57"/>
      <c r="V20" s="46"/>
      <c r="X20" s="46"/>
      <c r="Z20" s="46"/>
      <c r="AB20" s="46"/>
      <c r="AD20" s="46"/>
      <c r="AF20" s="46"/>
      <c r="AH20" s="46"/>
      <c r="AJ20" s="46"/>
      <c r="AL20" s="46"/>
    </row>
    <row r="21" spans="1:38" s="23" customFormat="1">
      <c r="A21" s="55" t="s">
        <v>48</v>
      </c>
      <c r="B21" s="95">
        <f>[1]MercLab!C270</f>
        <v>13610.942760423588</v>
      </c>
      <c r="C21" s="95">
        <f t="shared" si="0"/>
        <v>14180.612966827763</v>
      </c>
      <c r="D21" s="95">
        <f>[1]MercLab!D270</f>
        <v>15837.678573639019</v>
      </c>
      <c r="E21" s="95">
        <f>[1]MercLab!E270</f>
        <v>11444.002476683787</v>
      </c>
      <c r="F21" s="95" t="str">
        <f>[1]MercLab!F270</f>
        <v>.</v>
      </c>
      <c r="G21" s="95">
        <f>[1]MercLab!G270</f>
        <v>15260.15785016048</v>
      </c>
      <c r="H21" s="56"/>
      <c r="I21" s="57"/>
      <c r="J21" s="56"/>
      <c r="K21" s="57"/>
      <c r="L21" s="56"/>
      <c r="M21" s="57"/>
      <c r="N21" s="56"/>
      <c r="O21" s="57"/>
      <c r="P21" s="56"/>
      <c r="Q21" s="57"/>
      <c r="R21" s="56"/>
      <c r="S21" s="57"/>
      <c r="V21" s="46"/>
      <c r="X21" s="46"/>
      <c r="Z21" s="46"/>
      <c r="AB21" s="46"/>
      <c r="AD21" s="46"/>
      <c r="AF21" s="46"/>
      <c r="AH21" s="46"/>
      <c r="AJ21" s="46"/>
      <c r="AL21" s="46"/>
    </row>
    <row r="22" spans="1:38" s="23" customFormat="1">
      <c r="A22" s="55" t="s">
        <v>64</v>
      </c>
      <c r="B22" s="95">
        <f>[1]MercLab!C271</f>
        <v>5682.3849695638764</v>
      </c>
      <c r="C22" s="95">
        <f t="shared" si="0"/>
        <v>6086.7830871707865</v>
      </c>
      <c r="D22" s="95">
        <f>[1]MercLab!D271</f>
        <v>8306.5238422521961</v>
      </c>
      <c r="E22" s="95">
        <f>[1]MercLab!E271</f>
        <v>5680.9407023375916</v>
      </c>
      <c r="F22" s="95">
        <f>[1]MercLab!F271</f>
        <v>5152.2304454572077</v>
      </c>
      <c r="G22" s="95">
        <f>[1]MercLab!G271</f>
        <v>5207.4373586361526</v>
      </c>
      <c r="H22" s="56"/>
      <c r="I22" s="57"/>
      <c r="J22" s="56"/>
      <c r="K22" s="57"/>
      <c r="L22" s="56"/>
      <c r="M22" s="57"/>
      <c r="N22" s="56"/>
      <c r="O22" s="57"/>
      <c r="P22" s="56"/>
      <c r="Q22" s="57"/>
      <c r="R22" s="56"/>
      <c r="S22" s="57"/>
      <c r="V22" s="46"/>
      <c r="X22" s="46"/>
      <c r="Z22" s="46"/>
      <c r="AB22" s="46"/>
      <c r="AD22" s="46"/>
      <c r="AF22" s="46"/>
      <c r="AH22" s="46"/>
      <c r="AJ22" s="46"/>
      <c r="AL22" s="46"/>
    </row>
    <row r="23" spans="1:38" s="23" customFormat="1">
      <c r="B23" s="107"/>
      <c r="C23" s="107"/>
      <c r="D23" s="107"/>
      <c r="E23" s="107"/>
      <c r="F23" s="107"/>
      <c r="G23" s="107"/>
      <c r="I23" s="46"/>
      <c r="K23" s="46"/>
      <c r="M23" s="46"/>
      <c r="O23" s="46"/>
      <c r="Q23" s="46"/>
      <c r="S23" s="46"/>
      <c r="V23" s="46"/>
      <c r="X23" s="46"/>
      <c r="Z23" s="46"/>
      <c r="AB23" s="46"/>
      <c r="AD23" s="46"/>
      <c r="AF23" s="46"/>
      <c r="AH23" s="46"/>
      <c r="AJ23" s="46"/>
      <c r="AL23" s="46"/>
    </row>
    <row r="24" spans="1:38" s="23" customFormat="1" ht="11.25" customHeight="1">
      <c r="A24" s="54" t="s">
        <v>20</v>
      </c>
      <c r="B24" s="105"/>
      <c r="C24" s="105"/>
      <c r="D24" s="105"/>
      <c r="E24" s="105"/>
      <c r="F24" s="105"/>
      <c r="G24" s="105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V24" s="46"/>
      <c r="X24" s="46"/>
      <c r="Z24" s="46"/>
      <c r="AB24" s="46"/>
      <c r="AD24" s="46"/>
      <c r="AF24" s="46"/>
      <c r="AH24" s="46"/>
      <c r="AJ24" s="46"/>
      <c r="AL24" s="46"/>
    </row>
    <row r="25" spans="1:38" s="23" customFormat="1">
      <c r="A25" s="55" t="s">
        <v>49</v>
      </c>
      <c r="B25" s="95">
        <f>[1]MercLab!C273</f>
        <v>963.00682971269202</v>
      </c>
      <c r="C25" s="95">
        <f t="shared" si="0"/>
        <v>583.96702437158683</v>
      </c>
      <c r="D25" s="95" t="str">
        <f>[1]MercLab!D273</f>
        <v>.</v>
      </c>
      <c r="E25" s="95">
        <f>[1]MercLab!E273</f>
        <v>1127.9340487431737</v>
      </c>
      <c r="F25" s="95" t="str">
        <f>[1]MercLab!F273</f>
        <v>.</v>
      </c>
      <c r="G25" s="95">
        <f>[1]MercLab!G273</f>
        <v>40</v>
      </c>
      <c r="H25" s="56"/>
      <c r="I25" s="57"/>
      <c r="J25" s="56"/>
      <c r="K25" s="57"/>
      <c r="L25" s="56"/>
      <c r="M25" s="57"/>
      <c r="N25" s="56"/>
      <c r="O25" s="57"/>
      <c r="P25" s="56"/>
      <c r="Q25" s="57"/>
      <c r="R25" s="56"/>
      <c r="S25" s="57"/>
      <c r="V25" s="46"/>
      <c r="X25" s="46"/>
      <c r="Z25" s="46"/>
      <c r="AB25" s="46"/>
      <c r="AD25" s="46"/>
      <c r="AF25" s="46"/>
      <c r="AH25" s="46"/>
      <c r="AJ25" s="46"/>
      <c r="AL25" s="46"/>
    </row>
    <row r="26" spans="1:38" s="23" customFormat="1">
      <c r="A26" s="55" t="s">
        <v>50</v>
      </c>
      <c r="B26" s="95">
        <f>[1]MercLab!C274</f>
        <v>1137.5111377459352</v>
      </c>
      <c r="C26" s="95">
        <f t="shared" si="0"/>
        <v>953.61101598486755</v>
      </c>
      <c r="D26" s="95" t="str">
        <f>[1]MercLab!D274</f>
        <v>.</v>
      </c>
      <c r="E26" s="95">
        <f>[1]MercLab!E274</f>
        <v>1288.9864101033879</v>
      </c>
      <c r="F26" s="95">
        <f>[1]MercLab!F274</f>
        <v>1111.0267781359673</v>
      </c>
      <c r="G26" s="95">
        <f>[1]MercLab!G274</f>
        <v>460.81985971524733</v>
      </c>
      <c r="H26" s="56"/>
      <c r="I26" s="57"/>
      <c r="J26" s="56"/>
      <c r="K26" s="57"/>
      <c r="L26" s="56"/>
      <c r="M26" s="57"/>
      <c r="N26" s="56"/>
      <c r="O26" s="57"/>
      <c r="P26" s="56"/>
      <c r="Q26" s="57"/>
      <c r="R26" s="56"/>
      <c r="S26" s="57"/>
      <c r="V26" s="46"/>
      <c r="X26" s="46"/>
      <c r="Z26" s="46"/>
      <c r="AB26" s="46"/>
      <c r="AD26" s="46"/>
      <c r="AF26" s="46"/>
      <c r="AH26" s="46"/>
      <c r="AJ26" s="46"/>
      <c r="AL26" s="46"/>
    </row>
    <row r="27" spans="1:38" s="23" customFormat="1">
      <c r="A27" s="55" t="s">
        <v>51</v>
      </c>
      <c r="B27" s="95">
        <f>[1]MercLab!C275</f>
        <v>2261.9985010382989</v>
      </c>
      <c r="C27" s="95">
        <f t="shared" si="0"/>
        <v>2475.1655027156548</v>
      </c>
      <c r="D27" s="95">
        <f>[1]MercLab!D275</f>
        <v>3611.9939478702745</v>
      </c>
      <c r="E27" s="95">
        <f>[1]MercLab!E275</f>
        <v>2317.4733644605603</v>
      </c>
      <c r="F27" s="95">
        <f>[1]MercLab!F275</f>
        <v>1895.9809613589593</v>
      </c>
      <c r="G27" s="95">
        <f>[1]MercLab!G275</f>
        <v>2075.213737172824</v>
      </c>
      <c r="H27" s="56"/>
      <c r="I27" s="57"/>
      <c r="J27" s="56"/>
      <c r="K27" s="57"/>
      <c r="L27" s="56"/>
      <c r="M27" s="57"/>
      <c r="N27" s="56"/>
      <c r="O27" s="57"/>
      <c r="P27" s="56"/>
      <c r="Q27" s="57"/>
      <c r="R27" s="56"/>
      <c r="S27" s="57"/>
      <c r="V27" s="46"/>
      <c r="X27" s="46"/>
      <c r="Z27" s="46"/>
      <c r="AB27" s="46"/>
      <c r="AD27" s="46"/>
      <c r="AF27" s="46"/>
      <c r="AH27" s="46"/>
      <c r="AJ27" s="46"/>
      <c r="AL27" s="46"/>
    </row>
    <row r="28" spans="1:38" s="23" customFormat="1">
      <c r="A28" s="55" t="s">
        <v>52</v>
      </c>
      <c r="B28" s="95">
        <f>[1]MercLab!C276</f>
        <v>4022.4968231326816</v>
      </c>
      <c r="C28" s="95">
        <f t="shared" si="0"/>
        <v>4343.9554914894861</v>
      </c>
      <c r="D28" s="95">
        <f>[1]MercLab!D276</f>
        <v>7139.8503151596042</v>
      </c>
      <c r="E28" s="95">
        <f>[1]MercLab!E276</f>
        <v>4203.173371996364</v>
      </c>
      <c r="F28" s="95">
        <f>[1]MercLab!F276</f>
        <v>2864.4006956372532</v>
      </c>
      <c r="G28" s="95">
        <f>[1]MercLab!G276</f>
        <v>3168.3975831647222</v>
      </c>
      <c r="H28" s="56"/>
      <c r="I28" s="57"/>
      <c r="J28" s="56"/>
      <c r="K28" s="57"/>
      <c r="L28" s="56"/>
      <c r="M28" s="57"/>
      <c r="N28" s="56"/>
      <c r="O28" s="57"/>
      <c r="P28" s="56"/>
      <c r="Q28" s="57"/>
      <c r="R28" s="56"/>
      <c r="S28" s="57"/>
      <c r="V28" s="46"/>
      <c r="X28" s="46"/>
      <c r="Z28" s="46"/>
      <c r="AB28" s="46"/>
      <c r="AD28" s="46"/>
      <c r="AF28" s="46"/>
      <c r="AH28" s="46"/>
      <c r="AJ28" s="46"/>
      <c r="AL28" s="46"/>
    </row>
    <row r="29" spans="1:38" s="23" customFormat="1">
      <c r="A29" s="55" t="s">
        <v>53</v>
      </c>
      <c r="B29" s="115">
        <f>[1]MercLab!C277</f>
        <v>5235.2499116471827</v>
      </c>
      <c r="C29" s="115">
        <f t="shared" si="0"/>
        <v>5184.8154304489635</v>
      </c>
      <c r="D29" s="115">
        <f>[1]MercLab!D277</f>
        <v>8585.552460252311</v>
      </c>
      <c r="E29" s="115">
        <f>[1]MercLab!E277</f>
        <v>5751.6618229720088</v>
      </c>
      <c r="F29" s="115">
        <f>[1]MercLab!F277</f>
        <v>2599.1214756513573</v>
      </c>
      <c r="G29" s="115">
        <f>[1]MercLab!G277</f>
        <v>3802.9259629201765</v>
      </c>
      <c r="H29" s="56"/>
      <c r="I29" s="57"/>
      <c r="J29" s="56"/>
      <c r="K29" s="57"/>
      <c r="L29" s="56"/>
      <c r="M29" s="57"/>
      <c r="N29" s="56"/>
      <c r="O29" s="57"/>
      <c r="P29" s="56"/>
      <c r="Q29" s="57"/>
      <c r="R29" s="56"/>
      <c r="S29" s="57"/>
      <c r="V29" s="46"/>
      <c r="X29" s="46"/>
      <c r="Z29" s="46"/>
      <c r="AB29" s="46"/>
      <c r="AD29" s="46"/>
      <c r="AF29" s="46"/>
      <c r="AH29" s="46"/>
      <c r="AJ29" s="46"/>
      <c r="AL29" s="46"/>
    </row>
    <row r="30" spans="1:38" s="23" customFormat="1">
      <c r="A30" s="55" t="s">
        <v>65</v>
      </c>
      <c r="B30" s="95">
        <f>[1]MercLab!C278</f>
        <v>5668.6677049096852</v>
      </c>
      <c r="C30" s="95">
        <f t="shared" si="0"/>
        <v>5963.6487051035983</v>
      </c>
      <c r="D30" s="95">
        <f>[1]MercLab!D278</f>
        <v>10064.977315244108</v>
      </c>
      <c r="E30" s="95">
        <f>[1]MercLab!E278</f>
        <v>6151.8285653917847</v>
      </c>
      <c r="F30" s="95">
        <f>[1]MercLab!F278</f>
        <v>3203.4074783548344</v>
      </c>
      <c r="G30" s="95">
        <f>[1]MercLab!G278</f>
        <v>4434.3814614236644</v>
      </c>
      <c r="H30" s="56"/>
      <c r="I30" s="57"/>
      <c r="J30" s="56"/>
      <c r="K30" s="57"/>
      <c r="L30" s="56"/>
      <c r="M30" s="57"/>
      <c r="N30" s="56"/>
      <c r="O30" s="57"/>
      <c r="P30" s="56"/>
      <c r="Q30" s="57"/>
      <c r="R30" s="56"/>
      <c r="S30" s="57"/>
      <c r="V30" s="46"/>
      <c r="X30" s="46"/>
      <c r="Z30" s="46"/>
      <c r="AB30" s="46"/>
      <c r="AD30" s="46"/>
      <c r="AF30" s="46"/>
      <c r="AH30" s="46"/>
      <c r="AJ30" s="46"/>
      <c r="AL30" s="46"/>
    </row>
    <row r="31" spans="1:38" s="23" customFormat="1">
      <c r="A31" s="55" t="s">
        <v>66</v>
      </c>
      <c r="B31" s="95">
        <f>[1]MercLab!C279</f>
        <v>7062.6088524897168</v>
      </c>
      <c r="C31" s="95">
        <f t="shared" si="0"/>
        <v>7460.3376349794589</v>
      </c>
      <c r="D31" s="95">
        <f>[1]MercLab!D279</f>
        <v>12929.23761021441</v>
      </c>
      <c r="E31" s="95">
        <f>[1]MercLab!E279</f>
        <v>6502.1234066625484</v>
      </c>
      <c r="F31" s="95">
        <f>[1]MercLab!F279</f>
        <v>3948.6112122842333</v>
      </c>
      <c r="G31" s="95">
        <f>[1]MercLab!G279</f>
        <v>6461.3783107566451</v>
      </c>
      <c r="H31" s="56"/>
      <c r="I31" s="57"/>
      <c r="J31" s="56"/>
      <c r="K31" s="57"/>
      <c r="L31" s="56"/>
      <c r="M31" s="57"/>
      <c r="N31" s="56"/>
      <c r="O31" s="57"/>
      <c r="P31" s="56"/>
      <c r="Q31" s="57"/>
      <c r="R31" s="56"/>
      <c r="S31" s="57"/>
      <c r="V31" s="46"/>
      <c r="X31" s="46"/>
      <c r="Z31" s="46"/>
      <c r="AB31" s="46"/>
      <c r="AD31" s="46"/>
      <c r="AF31" s="46"/>
      <c r="AH31" s="46"/>
      <c r="AJ31" s="46"/>
      <c r="AL31" s="46"/>
    </row>
    <row r="32" spans="1:38" s="23" customFormat="1">
      <c r="A32" s="55" t="s">
        <v>67</v>
      </c>
      <c r="B32" s="95">
        <f>[1]MercLab!C280</f>
        <v>6159.0371876134623</v>
      </c>
      <c r="C32" s="95">
        <f t="shared" si="0"/>
        <v>6748.3487601442821</v>
      </c>
      <c r="D32" s="95">
        <f>[1]MercLab!D280</f>
        <v>13128.455681456653</v>
      </c>
      <c r="E32" s="95">
        <f>[1]MercLab!E280</f>
        <v>5676.9952217515793</v>
      </c>
      <c r="F32" s="95">
        <f>[1]MercLab!F280</f>
        <v>2932.5643807914726</v>
      </c>
      <c r="G32" s="95">
        <f>[1]MercLab!G280</f>
        <v>5255.3797565774248</v>
      </c>
      <c r="H32" s="56"/>
      <c r="I32" s="57"/>
      <c r="J32" s="56"/>
      <c r="K32" s="57"/>
      <c r="L32" s="56"/>
      <c r="M32" s="57"/>
      <c r="N32" s="56"/>
      <c r="O32" s="57"/>
      <c r="P32" s="56"/>
      <c r="Q32" s="57"/>
      <c r="R32" s="56"/>
      <c r="S32" s="57"/>
      <c r="V32" s="46"/>
      <c r="X32" s="46"/>
      <c r="Z32" s="46"/>
      <c r="AB32" s="46"/>
      <c r="AD32" s="46"/>
      <c r="AF32" s="46"/>
      <c r="AH32" s="46"/>
      <c r="AJ32" s="46"/>
      <c r="AL32" s="46"/>
    </row>
    <row r="33" spans="1:38" s="23" customFormat="1">
      <c r="A33" s="55" t="s">
        <v>121</v>
      </c>
      <c r="B33" s="95">
        <f>[1]MercLab!C281</f>
        <v>4705.378076542941</v>
      </c>
      <c r="C33" s="95">
        <f t="shared" si="0"/>
        <v>7356.7341763114619</v>
      </c>
      <c r="D33" s="95">
        <f>[1]MercLab!D281</f>
        <v>18485.025208577481</v>
      </c>
      <c r="E33" s="95">
        <f>[1]MercLab!E281</f>
        <v>4079.0751053829372</v>
      </c>
      <c r="F33" s="95">
        <f>[1]MercLab!F281</f>
        <v>2715.9658297889569</v>
      </c>
      <c r="G33" s="95">
        <f>[1]MercLab!G281</f>
        <v>4146.8705614964701</v>
      </c>
      <c r="H33" s="56"/>
      <c r="I33" s="57"/>
      <c r="J33" s="56"/>
      <c r="K33" s="57"/>
      <c r="L33" s="56"/>
      <c r="M33" s="57"/>
      <c r="N33" s="56"/>
      <c r="O33" s="57"/>
      <c r="P33" s="56"/>
      <c r="Q33" s="57"/>
      <c r="R33" s="56"/>
      <c r="S33" s="57"/>
      <c r="V33" s="46"/>
      <c r="X33" s="46"/>
      <c r="Z33" s="46"/>
      <c r="AB33" s="46"/>
      <c r="AD33" s="46"/>
      <c r="AF33" s="46"/>
      <c r="AH33" s="46"/>
      <c r="AJ33" s="46"/>
      <c r="AL33" s="46"/>
    </row>
    <row r="34" spans="1:38" s="23" customFormat="1">
      <c r="A34" s="56"/>
      <c r="B34" s="107"/>
      <c r="C34" s="107"/>
      <c r="D34" s="107"/>
      <c r="E34" s="107"/>
      <c r="F34" s="107"/>
      <c r="G34" s="107"/>
      <c r="H34" s="26"/>
      <c r="I34" s="57"/>
      <c r="J34" s="26"/>
      <c r="K34" s="57"/>
      <c r="L34" s="26"/>
      <c r="M34" s="57"/>
      <c r="N34" s="26"/>
      <c r="O34" s="57"/>
      <c r="P34" s="26"/>
      <c r="Q34" s="57"/>
      <c r="R34" s="26"/>
      <c r="S34" s="57"/>
      <c r="V34" s="46"/>
      <c r="X34" s="46"/>
      <c r="Z34" s="46"/>
      <c r="AB34" s="46"/>
      <c r="AD34" s="46"/>
      <c r="AF34" s="46"/>
      <c r="AH34" s="46"/>
      <c r="AJ34" s="46"/>
      <c r="AL34" s="46"/>
    </row>
    <row r="35" spans="1:38" s="23" customFormat="1">
      <c r="A35" s="54" t="s">
        <v>15</v>
      </c>
      <c r="B35" s="105"/>
      <c r="C35" s="105"/>
      <c r="D35" s="105"/>
      <c r="E35" s="105"/>
      <c r="F35" s="105"/>
      <c r="G35" s="105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V35" s="46"/>
      <c r="X35" s="46"/>
      <c r="Z35" s="46"/>
      <c r="AB35" s="46"/>
      <c r="AD35" s="46"/>
      <c r="AF35" s="46"/>
      <c r="AH35" s="46"/>
      <c r="AJ35" s="46"/>
      <c r="AL35" s="46"/>
    </row>
    <row r="36" spans="1:38" s="23" customFormat="1">
      <c r="A36" s="55" t="s">
        <v>3</v>
      </c>
      <c r="B36" s="95">
        <f>[1]MercLab!C283</f>
        <v>5591.6737517656693</v>
      </c>
      <c r="C36" s="95">
        <f t="shared" si="0"/>
        <v>6990.5419487487998</v>
      </c>
      <c r="D36" s="95">
        <f>[1]MercLab!D283</f>
        <v>12195.050093468302</v>
      </c>
      <c r="E36" s="95">
        <f>[1]MercLab!E283</f>
        <v>4700.9169001592218</v>
      </c>
      <c r="F36" s="95">
        <f>[1]MercLab!F283</f>
        <v>5208.7567030859382</v>
      </c>
      <c r="G36" s="95">
        <f>[1]MercLab!G283</f>
        <v>5857.4440982817359</v>
      </c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6"/>
      <c r="S36" s="57"/>
      <c r="V36" s="46"/>
      <c r="X36" s="46"/>
      <c r="Z36" s="46"/>
      <c r="AB36" s="46"/>
      <c r="AD36" s="46"/>
      <c r="AF36" s="46"/>
      <c r="AH36" s="46"/>
      <c r="AJ36" s="46"/>
      <c r="AL36" s="46"/>
    </row>
    <row r="37" spans="1:38" s="23" customFormat="1">
      <c r="A37" s="55" t="s">
        <v>4</v>
      </c>
      <c r="B37" s="95">
        <f>[1]MercLab!C284</f>
        <v>4810.5640254852387</v>
      </c>
      <c r="C37" s="95">
        <f t="shared" si="0"/>
        <v>5697.6198503395099</v>
      </c>
      <c r="D37" s="95">
        <f>[1]MercLab!D284</f>
        <v>11405.669882158751</v>
      </c>
      <c r="E37" s="95">
        <f>[1]MercLab!E284</f>
        <v>5704.6846124285503</v>
      </c>
      <c r="F37" s="95">
        <f>[1]MercLab!F284</f>
        <v>2667.7384345347728</v>
      </c>
      <c r="G37" s="95">
        <f>[1]MercLab!G284</f>
        <v>3012.3864722359644</v>
      </c>
      <c r="H37" s="56"/>
      <c r="I37" s="57"/>
      <c r="J37" s="56"/>
      <c r="K37" s="57"/>
      <c r="L37" s="56"/>
      <c r="M37" s="57"/>
      <c r="N37" s="56"/>
      <c r="O37" s="57"/>
      <c r="P37" s="56"/>
      <c r="Q37" s="57"/>
      <c r="R37" s="56"/>
      <c r="S37" s="57"/>
      <c r="V37" s="46"/>
      <c r="X37" s="46"/>
      <c r="Z37" s="46"/>
      <c r="AB37" s="46"/>
      <c r="AD37" s="46"/>
      <c r="AF37" s="46"/>
      <c r="AH37" s="46"/>
      <c r="AJ37" s="46"/>
      <c r="AL37" s="46"/>
    </row>
    <row r="38" spans="1:38" s="23" customFormat="1">
      <c r="A38" s="59"/>
      <c r="B38" s="107"/>
      <c r="C38" s="107"/>
      <c r="D38" s="107"/>
      <c r="E38" s="107"/>
      <c r="F38" s="107"/>
      <c r="G38" s="107"/>
      <c r="H38" s="26"/>
      <c r="I38" s="57"/>
      <c r="J38" s="26"/>
      <c r="K38" s="57"/>
      <c r="L38" s="26"/>
      <c r="M38" s="57"/>
      <c r="N38" s="26"/>
      <c r="O38" s="57"/>
      <c r="P38" s="26"/>
      <c r="Q38" s="57"/>
      <c r="R38" s="26"/>
      <c r="S38" s="57"/>
      <c r="V38" s="46"/>
      <c r="X38" s="46"/>
      <c r="Z38" s="46"/>
      <c r="AB38" s="46"/>
      <c r="AD38" s="46"/>
      <c r="AF38" s="46"/>
      <c r="AH38" s="46"/>
      <c r="AJ38" s="46"/>
      <c r="AL38" s="46"/>
    </row>
    <row r="39" spans="1:38" s="23" customFormat="1">
      <c r="A39" s="54" t="s">
        <v>134</v>
      </c>
      <c r="B39" s="105"/>
      <c r="C39" s="105"/>
      <c r="D39" s="105"/>
      <c r="E39" s="105"/>
      <c r="F39" s="105"/>
      <c r="G39" s="105"/>
      <c r="H39" s="76"/>
      <c r="I39" s="27"/>
      <c r="J39" s="76"/>
      <c r="K39" s="27"/>
      <c r="L39" s="76"/>
      <c r="M39" s="27"/>
      <c r="N39" s="76"/>
      <c r="O39" s="27"/>
      <c r="P39" s="76"/>
      <c r="Q39" s="27"/>
      <c r="R39" s="76"/>
      <c r="S39" s="27"/>
      <c r="V39" s="46"/>
      <c r="X39" s="46"/>
      <c r="Z39" s="46"/>
      <c r="AB39" s="46"/>
      <c r="AD39" s="46"/>
      <c r="AF39" s="46"/>
      <c r="AH39" s="46"/>
      <c r="AJ39" s="46"/>
      <c r="AL39" s="46"/>
    </row>
    <row r="40" spans="1:38" s="23" customFormat="1">
      <c r="A40" s="60" t="s">
        <v>126</v>
      </c>
      <c r="B40" s="95">
        <f>SUM(B41:B43)</f>
        <v>6503.5553469555061</v>
      </c>
      <c r="C40" s="95">
        <f t="shared" si="0"/>
        <v>6762.8463413168629</v>
      </c>
      <c r="D40" s="95">
        <f>SUM(D41:D43)</f>
        <v>9404.1495502994421</v>
      </c>
      <c r="E40" s="95">
        <f>SUM(E41:E43)</f>
        <v>7478.3323634653498</v>
      </c>
      <c r="F40" s="95">
        <f>SUM(F41:F43)</f>
        <v>4561.5409246185209</v>
      </c>
      <c r="G40" s="95">
        <f>SUM(G41:G43)</f>
        <v>5607.3625268841351</v>
      </c>
      <c r="H40" s="56"/>
      <c r="I40" s="57"/>
      <c r="J40" s="56"/>
      <c r="K40" s="57"/>
      <c r="L40" s="56"/>
      <c r="M40" s="57"/>
      <c r="N40" s="56"/>
      <c r="O40" s="57"/>
      <c r="P40" s="56"/>
      <c r="Q40" s="57"/>
      <c r="R40" s="56"/>
      <c r="S40" s="57"/>
      <c r="V40" s="46"/>
      <c r="X40" s="46"/>
      <c r="Z40" s="46"/>
      <c r="AB40" s="46"/>
      <c r="AD40" s="46"/>
      <c r="AF40" s="46"/>
      <c r="AH40" s="46"/>
      <c r="AJ40" s="46"/>
      <c r="AL40" s="46"/>
    </row>
    <row r="41" spans="1:38" s="23" customFormat="1">
      <c r="A41" s="61" t="s">
        <v>136</v>
      </c>
      <c r="B41" s="95">
        <f>[1]MercLab!C286</f>
        <v>1484.7999229323862</v>
      </c>
      <c r="C41" s="95">
        <f t="shared" si="0"/>
        <v>2315.6183147109159</v>
      </c>
      <c r="D41" s="95">
        <f>[1]MercLab!D286</f>
        <v>4330.639536536215</v>
      </c>
      <c r="E41" s="95">
        <f>[1]MercLab!E286</f>
        <v>1660.6045424917779</v>
      </c>
      <c r="F41" s="95">
        <f>[1]MercLab!F286</f>
        <v>1890.4789148001171</v>
      </c>
      <c r="G41" s="95">
        <f>[1]MercLab!G286</f>
        <v>1380.7502650155543</v>
      </c>
      <c r="H41" s="56"/>
      <c r="I41" s="57"/>
      <c r="J41" s="56"/>
      <c r="K41" s="57"/>
      <c r="L41" s="56"/>
      <c r="M41" s="57"/>
      <c r="N41" s="56"/>
      <c r="O41" s="57"/>
      <c r="P41" s="56"/>
      <c r="Q41" s="57"/>
      <c r="R41" s="56"/>
      <c r="S41" s="57"/>
      <c r="V41" s="46"/>
      <c r="X41" s="46"/>
      <c r="Z41" s="46"/>
      <c r="AB41" s="46"/>
      <c r="AD41" s="46"/>
      <c r="AF41" s="46"/>
      <c r="AH41" s="46"/>
      <c r="AJ41" s="46"/>
      <c r="AL41" s="46"/>
    </row>
    <row r="42" spans="1:38" s="23" customFormat="1">
      <c r="A42" s="61" t="s">
        <v>137</v>
      </c>
      <c r="B42" s="95">
        <f>[1]MercLab!C287</f>
        <v>2639.537978387264</v>
      </c>
      <c r="C42" s="95">
        <f t="shared" si="0"/>
        <v>3237.7212265423823</v>
      </c>
      <c r="D42" s="95">
        <f>[1]MercLab!D287</f>
        <v>5073.5100137632271</v>
      </c>
      <c r="E42" s="95">
        <f>[1]MercLab!E287</f>
        <v>3157.7268826431614</v>
      </c>
      <c r="F42" s="95">
        <f>[1]MercLab!F287</f>
        <v>2671.062009818404</v>
      </c>
      <c r="G42" s="95">
        <f>[1]MercLab!G287</f>
        <v>2048.5859999447375</v>
      </c>
      <c r="H42" s="56"/>
      <c r="I42" s="57"/>
      <c r="J42" s="56"/>
      <c r="K42" s="57"/>
      <c r="L42" s="56"/>
      <c r="M42" s="57"/>
      <c r="N42" s="56"/>
      <c r="O42" s="57"/>
      <c r="P42" s="56"/>
      <c r="Q42" s="57"/>
      <c r="R42" s="56"/>
      <c r="S42" s="57"/>
      <c r="V42" s="46"/>
      <c r="X42" s="46"/>
      <c r="Z42" s="46"/>
      <c r="AB42" s="46"/>
      <c r="AD42" s="46"/>
      <c r="AF42" s="46"/>
      <c r="AH42" s="46"/>
      <c r="AJ42" s="46"/>
      <c r="AL42" s="46"/>
    </row>
    <row r="43" spans="1:38" s="23" customFormat="1">
      <c r="A43" s="61" t="s">
        <v>138</v>
      </c>
      <c r="B43" s="95">
        <f>[1]MercLab!C288</f>
        <v>2379.2174456358562</v>
      </c>
      <c r="C43" s="95">
        <f t="shared" si="0"/>
        <v>2419.0136001271267</v>
      </c>
      <c r="D43" s="95" t="str">
        <f>[1]MercLab!D288</f>
        <v>.</v>
      </c>
      <c r="E43" s="95">
        <f>[1]MercLab!E288</f>
        <v>2660.00093833041</v>
      </c>
      <c r="F43" s="95" t="str">
        <f>[1]MercLab!F288</f>
        <v>.</v>
      </c>
      <c r="G43" s="95">
        <f>[1]MercLab!G288</f>
        <v>2178.0262619238429</v>
      </c>
      <c r="H43" s="56"/>
      <c r="I43" s="57"/>
      <c r="J43" s="56"/>
      <c r="K43" s="57"/>
      <c r="L43" s="56"/>
      <c r="M43" s="57"/>
      <c r="N43" s="56"/>
      <c r="O43" s="57"/>
      <c r="P43" s="56"/>
      <c r="Q43" s="57"/>
      <c r="R43" s="56"/>
      <c r="S43" s="57"/>
      <c r="V43" s="46"/>
      <c r="X43" s="46"/>
      <c r="Z43" s="46"/>
      <c r="AB43" s="46"/>
      <c r="AD43" s="46"/>
      <c r="AF43" s="46"/>
      <c r="AH43" s="46"/>
      <c r="AJ43" s="46"/>
      <c r="AL43" s="46"/>
    </row>
    <row r="44" spans="1:38" s="23" customFormat="1">
      <c r="A44" s="60" t="s">
        <v>127</v>
      </c>
      <c r="B44" s="95">
        <f>[1]MercLab!C289</f>
        <v>7929.691977371197</v>
      </c>
      <c r="C44" s="95">
        <f t="shared" si="0"/>
        <v>8171.1390891423107</v>
      </c>
      <c r="D44" s="95">
        <f>[1]MercLab!D289</f>
        <v>9113.4182784736586</v>
      </c>
      <c r="E44" s="95">
        <f>[1]MercLab!E289</f>
        <v>7812.6639238179714</v>
      </c>
      <c r="F44" s="95">
        <f>[1]MercLab!F289</f>
        <v>7834.6081493535276</v>
      </c>
      <c r="G44" s="95">
        <f>[1]MercLab!G289</f>
        <v>7923.8660049240843</v>
      </c>
      <c r="H44" s="56"/>
      <c r="I44" s="57"/>
      <c r="J44" s="56"/>
      <c r="K44" s="57"/>
      <c r="L44" s="56"/>
      <c r="M44" s="57"/>
      <c r="N44" s="56"/>
      <c r="O44" s="57"/>
      <c r="P44" s="56"/>
      <c r="Q44" s="57"/>
      <c r="R44" s="56"/>
      <c r="S44" s="57"/>
      <c r="V44" s="46"/>
      <c r="X44" s="46"/>
      <c r="Z44" s="46"/>
      <c r="AB44" s="46"/>
      <c r="AD44" s="46"/>
      <c r="AF44" s="46"/>
      <c r="AH44" s="46"/>
      <c r="AJ44" s="46"/>
      <c r="AL44" s="46"/>
    </row>
    <row r="45" spans="1:38" s="23" customFormat="1">
      <c r="A45" s="60" t="s">
        <v>128</v>
      </c>
      <c r="B45" s="95">
        <f>[1]MercLab!C290</f>
        <v>13492.728132554148</v>
      </c>
      <c r="C45" s="95">
        <f t="shared" si="0"/>
        <v>14215.015293692521</v>
      </c>
      <c r="D45" s="95">
        <f>[1]MercLab!D290</f>
        <v>15355.521904336754</v>
      </c>
      <c r="E45" s="95">
        <f>[1]MercLab!E290</f>
        <v>14418.432879092114</v>
      </c>
      <c r="F45" s="95" t="str">
        <f>[1]MercLab!F290</f>
        <v>.</v>
      </c>
      <c r="G45" s="95">
        <f>[1]MercLab!G290</f>
        <v>12871.091097648696</v>
      </c>
      <c r="H45" s="56"/>
      <c r="I45" s="57"/>
      <c r="J45" s="56"/>
      <c r="K45" s="57"/>
      <c r="L45" s="56"/>
      <c r="M45" s="57"/>
      <c r="N45" s="56"/>
      <c r="O45" s="57"/>
      <c r="P45" s="56"/>
      <c r="Q45" s="57"/>
      <c r="R45" s="56"/>
      <c r="S45" s="57"/>
      <c r="V45" s="46"/>
      <c r="X45" s="46"/>
      <c r="Z45" s="46"/>
      <c r="AB45" s="46"/>
      <c r="AD45" s="46"/>
      <c r="AF45" s="46"/>
      <c r="AH45" s="46"/>
      <c r="AJ45" s="46"/>
      <c r="AL45" s="46"/>
    </row>
    <row r="46" spans="1:38" s="23" customFormat="1">
      <c r="A46" s="60" t="s">
        <v>129</v>
      </c>
      <c r="B46" s="95">
        <f>[1]MercLab!C291</f>
        <v>18829.318596979731</v>
      </c>
      <c r="C46" s="95">
        <f t="shared" si="0"/>
        <v>20067.095932908607</v>
      </c>
      <c r="D46" s="95">
        <f>[1]MercLab!D291</f>
        <v>21986.246773041123</v>
      </c>
      <c r="E46" s="95">
        <f>[1]MercLab!E291</f>
        <v>20409.172830833857</v>
      </c>
      <c r="F46" s="95" t="str">
        <f>[1]MercLab!F291</f>
        <v>.</v>
      </c>
      <c r="G46" s="95">
        <f>[1]MercLab!G291</f>
        <v>17805.868194850842</v>
      </c>
      <c r="H46" s="56"/>
      <c r="I46" s="57"/>
      <c r="J46" s="56"/>
      <c r="K46" s="57"/>
      <c r="L46" s="56"/>
      <c r="M46" s="57"/>
      <c r="N46" s="56"/>
      <c r="O46" s="57"/>
      <c r="P46" s="56"/>
      <c r="Q46" s="57"/>
      <c r="R46" s="56"/>
      <c r="S46" s="57"/>
      <c r="V46" s="46"/>
      <c r="X46" s="46"/>
      <c r="Z46" s="46"/>
      <c r="AB46" s="46"/>
      <c r="AD46" s="46"/>
      <c r="AF46" s="46"/>
      <c r="AH46" s="46"/>
      <c r="AJ46" s="46"/>
      <c r="AL46" s="46"/>
    </row>
    <row r="47" spans="1:38" s="23" customFormat="1">
      <c r="A47" s="60" t="s">
        <v>130</v>
      </c>
      <c r="B47" s="95">
        <f>[1]MercLab!C292</f>
        <v>44720.523648930663</v>
      </c>
      <c r="C47" s="95">
        <f t="shared" si="0"/>
        <v>44074.596170655481</v>
      </c>
      <c r="D47" s="95">
        <f>[1]MercLab!D292</f>
        <v>50000</v>
      </c>
      <c r="E47" s="95">
        <f>[1]MercLab!E292</f>
        <v>36134.417392687246</v>
      </c>
      <c r="F47" s="95" t="str">
        <f>[1]MercLab!F292</f>
        <v>.</v>
      </c>
      <c r="G47" s="95">
        <f>[1]MercLab!G292</f>
        <v>46089.371119279189</v>
      </c>
      <c r="H47" s="56"/>
      <c r="I47" s="57"/>
      <c r="J47" s="56"/>
      <c r="K47" s="57"/>
      <c r="L47" s="56"/>
      <c r="M47" s="57"/>
      <c r="N47" s="56"/>
      <c r="O47" s="57"/>
      <c r="P47" s="56"/>
      <c r="Q47" s="57"/>
      <c r="R47" s="56"/>
      <c r="S47" s="57"/>
      <c r="V47" s="46"/>
      <c r="X47" s="46"/>
      <c r="Z47" s="46"/>
      <c r="AB47" s="46"/>
      <c r="AD47" s="46"/>
      <c r="AF47" s="46"/>
      <c r="AH47" s="46"/>
      <c r="AJ47" s="46"/>
      <c r="AL47" s="46"/>
    </row>
    <row r="48" spans="1:38" s="23" customFormat="1">
      <c r="A48" s="56"/>
      <c r="B48" s="107"/>
      <c r="C48" s="107"/>
      <c r="D48" s="107"/>
      <c r="E48" s="107"/>
      <c r="F48" s="107"/>
      <c r="G48" s="107"/>
      <c r="I48" s="46"/>
      <c r="K48" s="46"/>
      <c r="M48" s="46"/>
      <c r="O48" s="46"/>
      <c r="Q48" s="46"/>
      <c r="S48" s="46"/>
      <c r="V48" s="46"/>
      <c r="X48" s="46"/>
      <c r="Z48" s="46"/>
      <c r="AB48" s="46"/>
      <c r="AD48" s="46"/>
      <c r="AF48" s="46"/>
      <c r="AH48" s="46"/>
      <c r="AJ48" s="46"/>
      <c r="AL48" s="46"/>
    </row>
    <row r="49" spans="1:38" s="23" customFormat="1">
      <c r="A49" s="54" t="s">
        <v>16</v>
      </c>
      <c r="B49" s="105"/>
      <c r="C49" s="105"/>
      <c r="D49" s="105"/>
      <c r="E49" s="105"/>
      <c r="F49" s="105"/>
      <c r="G49" s="105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V49" s="46"/>
      <c r="X49" s="46"/>
      <c r="Z49" s="46"/>
      <c r="AB49" s="46"/>
      <c r="AD49" s="46"/>
      <c r="AF49" s="46"/>
      <c r="AH49" s="46"/>
      <c r="AJ49" s="46"/>
      <c r="AL49" s="46"/>
    </row>
    <row r="50" spans="1:38" s="23" customFormat="1">
      <c r="A50" s="60" t="s">
        <v>46</v>
      </c>
      <c r="B50" s="95">
        <f>[1]MercLab!C294</f>
        <v>3910.4830096719002</v>
      </c>
      <c r="C50" s="95">
        <f t="shared" si="0"/>
        <v>3608.5602134528935</v>
      </c>
      <c r="D50" s="95" t="str">
        <f>[1]MercLab!D294</f>
        <v>.</v>
      </c>
      <c r="E50" s="95">
        <f>[1]MercLab!E294</f>
        <v>2156.2272467283688</v>
      </c>
      <c r="F50" s="95" t="str">
        <f>[1]MercLab!F294</f>
        <v>.</v>
      </c>
      <c r="G50" s="95">
        <f>[1]MercLab!G294</f>
        <v>5060.8931801774179</v>
      </c>
      <c r="H50" s="56"/>
      <c r="I50" s="57"/>
      <c r="J50" s="56"/>
      <c r="K50" s="57"/>
      <c r="L50" s="56"/>
      <c r="M50" s="57"/>
      <c r="N50" s="56"/>
      <c r="O50" s="57"/>
      <c r="P50" s="56"/>
      <c r="Q50" s="57"/>
      <c r="R50" s="56"/>
      <c r="S50" s="57"/>
      <c r="V50" s="46"/>
      <c r="X50" s="46"/>
      <c r="Z50" s="46"/>
      <c r="AB50" s="46"/>
      <c r="AD50" s="46"/>
      <c r="AF50" s="46"/>
      <c r="AH50" s="46"/>
      <c r="AJ50" s="46"/>
      <c r="AL50" s="46"/>
    </row>
    <row r="51" spans="1:38" s="23" customFormat="1">
      <c r="A51" s="60" t="s">
        <v>47</v>
      </c>
      <c r="B51" s="95">
        <f>[1]MercLab!C295</f>
        <v>4857.018321026344</v>
      </c>
      <c r="C51" s="95">
        <f t="shared" si="0"/>
        <v>4571.0114113271211</v>
      </c>
      <c r="D51" s="95" t="str">
        <f>[1]MercLab!D295</f>
        <v>.</v>
      </c>
      <c r="E51" s="95">
        <f>[1]MercLab!E295</f>
        <v>6240.0268530261292</v>
      </c>
      <c r="F51" s="95" t="str">
        <f>[1]MercLab!F295</f>
        <v>.</v>
      </c>
      <c r="G51" s="95">
        <f>[1]MercLab!G295</f>
        <v>2901.9959696281135</v>
      </c>
      <c r="H51" s="56"/>
      <c r="I51" s="57"/>
      <c r="J51" s="56"/>
      <c r="K51" s="57"/>
      <c r="L51" s="56"/>
      <c r="M51" s="57"/>
      <c r="N51" s="56"/>
      <c r="O51" s="57"/>
      <c r="P51" s="56"/>
      <c r="Q51" s="57"/>
      <c r="R51" s="56"/>
      <c r="S51" s="57"/>
      <c r="V51" s="46"/>
      <c r="X51" s="46"/>
      <c r="Z51" s="46"/>
      <c r="AB51" s="46"/>
      <c r="AD51" s="46"/>
      <c r="AF51" s="46"/>
      <c r="AH51" s="46"/>
      <c r="AJ51" s="46"/>
      <c r="AL51" s="46"/>
    </row>
    <row r="52" spans="1:38" s="23" customFormat="1">
      <c r="A52" s="60" t="s">
        <v>68</v>
      </c>
      <c r="B52" s="95">
        <f>[1]MercLab!C296</f>
        <v>6280.2282403035588</v>
      </c>
      <c r="C52" s="95">
        <f t="shared" si="0"/>
        <v>6433.9047500871402</v>
      </c>
      <c r="D52" s="95">
        <f>[1]MercLab!D296</f>
        <v>11748.986710198595</v>
      </c>
      <c r="E52" s="95">
        <f>[1]MercLab!E296</f>
        <v>6072.617957139576</v>
      </c>
      <c r="F52" s="95">
        <f>[1]MercLab!F296</f>
        <v>2802.0943554311452</v>
      </c>
      <c r="G52" s="95">
        <f>[1]MercLab!G296</f>
        <v>5111.9199775792431</v>
      </c>
      <c r="H52" s="56"/>
      <c r="I52" s="57"/>
      <c r="J52" s="56"/>
      <c r="K52" s="57"/>
      <c r="L52" s="56"/>
      <c r="M52" s="57"/>
      <c r="N52" s="56"/>
      <c r="O52" s="57"/>
      <c r="P52" s="56"/>
      <c r="Q52" s="57"/>
      <c r="R52" s="56"/>
      <c r="S52" s="57"/>
      <c r="V52" s="46"/>
      <c r="X52" s="46"/>
      <c r="Z52" s="46"/>
      <c r="AB52" s="46"/>
      <c r="AD52" s="46"/>
      <c r="AF52" s="46"/>
      <c r="AH52" s="46"/>
      <c r="AJ52" s="46"/>
      <c r="AL52" s="46"/>
    </row>
    <row r="53" spans="1:38" s="23" customFormat="1">
      <c r="A53" s="60" t="s">
        <v>64</v>
      </c>
      <c r="B53" s="95">
        <f>[1]MercLab!C297</f>
        <v>8194.3707353561585</v>
      </c>
      <c r="C53" s="95">
        <f t="shared" si="0"/>
        <v>10292.75535116096</v>
      </c>
      <c r="D53" s="95" t="str">
        <f>[1]MercLab!D297</f>
        <v>.</v>
      </c>
      <c r="E53" s="95">
        <f>[1]MercLab!E297</f>
        <v>19631.202864887073</v>
      </c>
      <c r="F53" s="95" t="str">
        <f>[1]MercLab!F297</f>
        <v>.</v>
      </c>
      <c r="G53" s="95">
        <f>[1]MercLab!G297</f>
        <v>954.30783743484801</v>
      </c>
      <c r="H53" s="56"/>
      <c r="I53" s="57"/>
      <c r="J53" s="56"/>
      <c r="K53" s="57"/>
      <c r="L53" s="56"/>
      <c r="M53" s="57"/>
      <c r="N53" s="56"/>
      <c r="O53" s="57"/>
      <c r="P53" s="56"/>
      <c r="Q53" s="57"/>
      <c r="R53" s="56"/>
      <c r="S53" s="57"/>
      <c r="V53" s="46"/>
      <c r="X53" s="46"/>
      <c r="Z53" s="46"/>
      <c r="AB53" s="46"/>
      <c r="AD53" s="46"/>
      <c r="AF53" s="46"/>
      <c r="AH53" s="46"/>
      <c r="AJ53" s="46"/>
      <c r="AL53" s="46"/>
    </row>
    <row r="54" spans="1:38">
      <c r="A54" s="199"/>
      <c r="B54" s="198"/>
      <c r="C54" s="198"/>
      <c r="D54" s="198"/>
      <c r="E54" s="198"/>
      <c r="F54" s="198"/>
      <c r="G54" s="198"/>
    </row>
    <row r="55" spans="1:38">
      <c r="A55" s="14" t="str">
        <f>'C01'!$A$46</f>
        <v>Fuente: Instituto Nacional de Estadística (INE). XLI Encuesta Permanente de Hogares de Propósitos Múltiples, Mayo 2011.</v>
      </c>
    </row>
    <row r="56" spans="1:38">
      <c r="A56" s="14" t="str">
        <f>'C02'!$A$46</f>
        <v>(Promedio de salarios mínimos por rama)</v>
      </c>
    </row>
    <row r="57" spans="1:38">
      <c r="A57" s="14" t="s">
        <v>135</v>
      </c>
      <c r="M57" s="12"/>
    </row>
    <row r="58" spans="1:38">
      <c r="A58" s="14"/>
      <c r="M58" s="12"/>
    </row>
    <row r="59" spans="1:38">
      <c r="A59" s="261" t="s">
        <v>104</v>
      </c>
      <c r="B59" s="261"/>
      <c r="C59" s="261"/>
      <c r="D59" s="261"/>
      <c r="E59" s="261"/>
      <c r="F59" s="261"/>
      <c r="G59" s="261"/>
    </row>
    <row r="60" spans="1:38">
      <c r="A60" s="261" t="s">
        <v>105</v>
      </c>
      <c r="B60" s="261"/>
      <c r="C60" s="261"/>
      <c r="D60" s="261"/>
      <c r="E60" s="261"/>
      <c r="F60" s="261"/>
      <c r="G60" s="261"/>
    </row>
    <row r="61" spans="1:38">
      <c r="A61" s="261" t="s">
        <v>112</v>
      </c>
      <c r="B61" s="261"/>
      <c r="C61" s="261"/>
      <c r="D61" s="261"/>
      <c r="E61" s="261"/>
      <c r="F61" s="261"/>
      <c r="G61" s="261"/>
    </row>
    <row r="62" spans="1:38">
      <c r="A62" s="135" t="s">
        <v>21</v>
      </c>
      <c r="B62" s="12"/>
      <c r="C62" s="12"/>
      <c r="D62" s="12"/>
      <c r="E62" s="12"/>
      <c r="F62" s="12"/>
      <c r="G62" s="12"/>
    </row>
    <row r="63" spans="1:38">
      <c r="A63" s="266" t="s">
        <v>39</v>
      </c>
      <c r="B63" s="264" t="s">
        <v>33</v>
      </c>
      <c r="C63" s="264"/>
      <c r="D63" s="264"/>
      <c r="E63" s="264"/>
      <c r="F63" s="264"/>
      <c r="G63" s="264"/>
    </row>
    <row r="64" spans="1:38">
      <c r="A64" s="262"/>
      <c r="B64" s="262" t="s">
        <v>33</v>
      </c>
      <c r="C64" s="264" t="s">
        <v>8</v>
      </c>
      <c r="D64" s="264"/>
      <c r="E64" s="264"/>
      <c r="F64" s="264"/>
      <c r="G64" s="262" t="s">
        <v>1</v>
      </c>
    </row>
    <row r="65" spans="1:8">
      <c r="A65" s="265"/>
      <c r="B65" s="265"/>
      <c r="C65" s="28" t="s">
        <v>11</v>
      </c>
      <c r="D65" s="205" t="s">
        <v>141</v>
      </c>
      <c r="E65" s="28" t="s">
        <v>12</v>
      </c>
      <c r="F65" s="28" t="s">
        <v>142</v>
      </c>
      <c r="G65" s="265"/>
    </row>
    <row r="66" spans="1:8">
      <c r="A66" s="139"/>
      <c r="B66" s="139"/>
      <c r="C66" s="139"/>
      <c r="D66" s="140"/>
      <c r="E66" s="137"/>
      <c r="F66" s="137"/>
      <c r="G66" s="137"/>
    </row>
    <row r="67" spans="1:8">
      <c r="A67" s="31" t="s">
        <v>89</v>
      </c>
      <c r="B67" s="96">
        <f t="shared" ref="B67:G67" si="1">B8</f>
        <v>5315.1664685219757</v>
      </c>
      <c r="C67" s="96">
        <f t="shared" si="1"/>
        <v>6078.7168155359241</v>
      </c>
      <c r="D67" s="97">
        <f t="shared" si="1"/>
        <v>11748.986710198595</v>
      </c>
      <c r="E67" s="96">
        <f t="shared" si="1"/>
        <v>4960.2272501429015</v>
      </c>
      <c r="F67" s="96">
        <f t="shared" si="1"/>
        <v>2802.0943554311452</v>
      </c>
      <c r="G67" s="96">
        <f t="shared" si="1"/>
        <v>4803.5589463710539</v>
      </c>
    </row>
    <row r="68" spans="1:8">
      <c r="A68" s="4"/>
      <c r="B68" s="207"/>
      <c r="C68" s="207"/>
      <c r="D68" s="208"/>
      <c r="E68" s="92"/>
      <c r="F68" s="92"/>
      <c r="G68" s="92"/>
      <c r="H68" s="123"/>
    </row>
    <row r="69" spans="1:8">
      <c r="A69" s="17" t="s">
        <v>22</v>
      </c>
      <c r="B69" s="207"/>
      <c r="C69" s="207"/>
      <c r="D69" s="92"/>
      <c r="E69" s="207"/>
      <c r="F69" s="207"/>
      <c r="G69" s="207"/>
      <c r="H69" s="123"/>
    </row>
    <row r="70" spans="1:8">
      <c r="A70" s="109" t="s">
        <v>73</v>
      </c>
      <c r="B70" s="208">
        <f>[1]MercLab!C300</f>
        <v>3914.2404760226686</v>
      </c>
      <c r="C70" s="208">
        <f t="shared" ref="C70:C94" si="2">AVERAGE(D70:G70)</f>
        <v>3604.7783855241332</v>
      </c>
      <c r="D70" s="208" t="str">
        <f>[1]MercLab!D300</f>
        <v>.</v>
      </c>
      <c r="E70" s="208">
        <f>[1]MercLab!E300</f>
        <v>2137.395063957556</v>
      </c>
      <c r="F70" s="208" t="str">
        <f>[1]MercLab!F300</f>
        <v>.</v>
      </c>
      <c r="G70" s="208">
        <f>[1]MercLab!G300</f>
        <v>5072.1617070907105</v>
      </c>
      <c r="H70" s="123"/>
    </row>
    <row r="71" spans="1:8">
      <c r="A71" s="109" t="s">
        <v>91</v>
      </c>
      <c r="B71" s="208">
        <f>[1]MercLab!C301</f>
        <v>3415.6471416925488</v>
      </c>
      <c r="C71" s="208">
        <f t="shared" si="2"/>
        <v>3325.8459983126004</v>
      </c>
      <c r="D71" s="208" t="str">
        <f>[1]MercLab!D301</f>
        <v>.</v>
      </c>
      <c r="E71" s="208">
        <f>[1]MercLab!E301</f>
        <v>3803.6547570213143</v>
      </c>
      <c r="F71" s="208" t="str">
        <f>[1]MercLab!F301</f>
        <v>.</v>
      </c>
      <c r="G71" s="208">
        <f>[1]MercLab!G301</f>
        <v>2848.0372396038861</v>
      </c>
      <c r="H71" s="123"/>
    </row>
    <row r="72" spans="1:8">
      <c r="A72" s="109" t="s">
        <v>74</v>
      </c>
      <c r="B72" s="208">
        <f>[1]MercLab!C302</f>
        <v>4857.018321026344</v>
      </c>
      <c r="C72" s="208">
        <f t="shared" si="2"/>
        <v>4571.0114113271211</v>
      </c>
      <c r="D72" s="208" t="str">
        <f>[1]MercLab!D302</f>
        <v>.</v>
      </c>
      <c r="E72" s="208">
        <f>[1]MercLab!E302</f>
        <v>6240.0268530261292</v>
      </c>
      <c r="F72" s="208" t="str">
        <f>[1]MercLab!F302</f>
        <v>.</v>
      </c>
      <c r="G72" s="208">
        <f>[1]MercLab!G302</f>
        <v>2901.9959696281135</v>
      </c>
      <c r="H72" s="123"/>
    </row>
    <row r="73" spans="1:8">
      <c r="A73" s="109" t="s">
        <v>75</v>
      </c>
      <c r="B73" s="208">
        <f>[1]MercLab!C303</f>
        <v>14199.538723245932</v>
      </c>
      <c r="C73" s="208">
        <f t="shared" si="2"/>
        <v>10292.435060154141</v>
      </c>
      <c r="D73" s="208">
        <f>[1]MercLab!D303</f>
        <v>18128.536478147205</v>
      </c>
      <c r="E73" s="208">
        <f>[1]MercLab!E303</f>
        <v>7548.7687023152166</v>
      </c>
      <c r="F73" s="208" t="str">
        <f>[1]MercLab!F303</f>
        <v>.</v>
      </c>
      <c r="G73" s="208">
        <f>[1]MercLab!G303</f>
        <v>5200</v>
      </c>
      <c r="H73" s="123"/>
    </row>
    <row r="74" spans="1:8">
      <c r="A74" s="109" t="s">
        <v>92</v>
      </c>
      <c r="B74" s="208">
        <f>[1]MercLab!C304</f>
        <v>5442.1452908500487</v>
      </c>
      <c r="C74" s="208">
        <f t="shared" si="2"/>
        <v>10004.259067565208</v>
      </c>
      <c r="D74" s="208">
        <f>[1]MercLab!D304</f>
        <v>17825.378290673318</v>
      </c>
      <c r="E74" s="208">
        <f>[1]MercLab!E304</f>
        <v>4116.7464743228375</v>
      </c>
      <c r="F74" s="208" t="str">
        <f>[1]MercLab!F304</f>
        <v>.</v>
      </c>
      <c r="G74" s="208">
        <f>[1]MercLab!G304</f>
        <v>8070.6524376994685</v>
      </c>
      <c r="H74" s="123"/>
    </row>
    <row r="75" spans="1:8">
      <c r="A75" s="109" t="s">
        <v>110</v>
      </c>
      <c r="B75" s="208">
        <f>[1]MercLab!C305</f>
        <v>5167.7994372721778</v>
      </c>
      <c r="C75" s="208">
        <f t="shared" si="2"/>
        <v>6156.3050172537378</v>
      </c>
      <c r="D75" s="208">
        <f>[1]MercLab!D305</f>
        <v>7800</v>
      </c>
      <c r="E75" s="208">
        <f>[1]MercLab!E305</f>
        <v>6157.3330819776093</v>
      </c>
      <c r="F75" s="208" t="str">
        <f>[1]MercLab!F305</f>
        <v>.</v>
      </c>
      <c r="G75" s="208">
        <f>[1]MercLab!G305</f>
        <v>4511.5819697836032</v>
      </c>
      <c r="H75" s="123"/>
    </row>
    <row r="76" spans="1:8">
      <c r="A76" s="109" t="s">
        <v>77</v>
      </c>
      <c r="B76" s="208">
        <f>[1]MercLab!C306</f>
        <v>7652.5163936623094</v>
      </c>
      <c r="C76" s="208">
        <f t="shared" si="2"/>
        <v>9248.5432909639294</v>
      </c>
      <c r="D76" s="208">
        <f>[1]MercLab!D306</f>
        <v>13023.377202190948</v>
      </c>
      <c r="E76" s="208">
        <f>[1]MercLab!E306</f>
        <v>6934.327226437561</v>
      </c>
      <c r="F76" s="208" t="str">
        <f>[1]MercLab!F306</f>
        <v>.</v>
      </c>
      <c r="G76" s="208">
        <f>[1]MercLab!G306</f>
        <v>7787.9254442632773</v>
      </c>
      <c r="H76" s="123"/>
    </row>
    <row r="77" spans="1:8">
      <c r="A77" s="109" t="s">
        <v>76</v>
      </c>
      <c r="B77" s="208">
        <f>[1]MercLab!C307</f>
        <v>9193.2879546811964</v>
      </c>
      <c r="C77" s="208">
        <f t="shared" si="2"/>
        <v>12595.562691822333</v>
      </c>
      <c r="D77" s="208">
        <f>[1]MercLab!D307</f>
        <v>17880.772148696011</v>
      </c>
      <c r="E77" s="208">
        <f>[1]MercLab!E307</f>
        <v>8077.1048137698835</v>
      </c>
      <c r="F77" s="208" t="str">
        <f>[1]MercLab!F307</f>
        <v>.</v>
      </c>
      <c r="G77" s="208">
        <f>[1]MercLab!G307</f>
        <v>11828.8111130011</v>
      </c>
      <c r="H77" s="123"/>
    </row>
    <row r="78" spans="1:8">
      <c r="A78" s="109" t="s">
        <v>78</v>
      </c>
      <c r="B78" s="208">
        <f>[1]MercLab!C308</f>
        <v>6977.778778412051</v>
      </c>
      <c r="C78" s="208">
        <f t="shared" si="2"/>
        <v>5820.3085721904727</v>
      </c>
      <c r="D78" s="208">
        <f>[1]MercLab!D308</f>
        <v>11260.662352111838</v>
      </c>
      <c r="E78" s="208">
        <f>[1]MercLab!E308</f>
        <v>6130.8096401077273</v>
      </c>
      <c r="F78" s="208">
        <f>[1]MercLab!F308</f>
        <v>2802.0943554311452</v>
      </c>
      <c r="G78" s="208">
        <f>[1]MercLab!G308</f>
        <v>3087.6679411111804</v>
      </c>
      <c r="H78" s="123"/>
    </row>
    <row r="79" spans="1:8">
      <c r="A79" s="109" t="s">
        <v>79</v>
      </c>
      <c r="B79" s="208">
        <f>[1]MercLab!C309</f>
        <v>8194.3707353561585</v>
      </c>
      <c r="C79" s="208">
        <f t="shared" si="2"/>
        <v>10292.75535116096</v>
      </c>
      <c r="D79" s="208" t="str">
        <f>[1]MercLab!D309</f>
        <v>.</v>
      </c>
      <c r="E79" s="208">
        <f>[1]MercLab!E309</f>
        <v>19631.202864887073</v>
      </c>
      <c r="F79" s="208" t="str">
        <f>[1]MercLab!F309</f>
        <v>.</v>
      </c>
      <c r="G79" s="208">
        <f>[1]MercLab!G309</f>
        <v>954.30783743484801</v>
      </c>
      <c r="H79" s="123"/>
    </row>
    <row r="80" spans="1:8">
      <c r="A80" s="109" t="s">
        <v>122</v>
      </c>
      <c r="B80" s="208" t="str">
        <f>[1]MercLab!C310</f>
        <v>.</v>
      </c>
      <c r="C80" s="208" t="e">
        <f t="shared" si="2"/>
        <v>#DIV/0!</v>
      </c>
      <c r="D80" s="208" t="str">
        <f>[1]MercLab!D310</f>
        <v>.</v>
      </c>
      <c r="E80" s="208" t="str">
        <f>[1]MercLab!E310</f>
        <v>.</v>
      </c>
      <c r="F80" s="208" t="str">
        <f>[1]MercLab!F310</f>
        <v>.</v>
      </c>
      <c r="G80" s="208" t="str">
        <f>[1]MercLab!G310</f>
        <v>.</v>
      </c>
      <c r="H80" s="123"/>
    </row>
    <row r="81" spans="1:8">
      <c r="A81" s="10"/>
      <c r="B81" s="123"/>
      <c r="C81" s="123"/>
      <c r="D81" s="123"/>
      <c r="E81" s="123"/>
      <c r="F81" s="123"/>
      <c r="G81" s="123"/>
      <c r="H81" s="123"/>
    </row>
    <row r="82" spans="1:8">
      <c r="A82" s="18" t="s">
        <v>19</v>
      </c>
      <c r="B82" s="105"/>
      <c r="C82" s="105"/>
      <c r="D82" s="105"/>
      <c r="E82" s="105"/>
      <c r="F82" s="105"/>
      <c r="G82" s="105"/>
      <c r="H82" s="123"/>
    </row>
    <row r="83" spans="1:8">
      <c r="A83" s="109" t="s">
        <v>93</v>
      </c>
      <c r="B83" s="209">
        <f>[1]MercLab!C312</f>
        <v>11227.180126450998</v>
      </c>
      <c r="C83" s="209">
        <f t="shared" si="2"/>
        <v>11505.900502252282</v>
      </c>
      <c r="D83" s="209">
        <f>[1]MercLab!D312</f>
        <v>12797.168096815412</v>
      </c>
      <c r="E83" s="209">
        <f>[1]MercLab!E312</f>
        <v>8527.9086847797589</v>
      </c>
      <c r="F83" s="209" t="str">
        <f>[1]MercLab!F312</f>
        <v>.</v>
      </c>
      <c r="G83" s="209">
        <f>[1]MercLab!G312</f>
        <v>13192.62472516167</v>
      </c>
      <c r="H83" s="123"/>
    </row>
    <row r="84" spans="1:8">
      <c r="A84" s="109" t="s">
        <v>80</v>
      </c>
      <c r="B84" s="208">
        <f>[1]MercLab!C313</f>
        <v>12205.831981783704</v>
      </c>
      <c r="C84" s="208">
        <f t="shared" si="2"/>
        <v>12371.083116681182</v>
      </c>
      <c r="D84" s="208">
        <f>[1]MercLab!D313</f>
        <v>13309.497230869347</v>
      </c>
      <c r="E84" s="208">
        <f>[1]MercLab!E313</f>
        <v>12269.681512375206</v>
      </c>
      <c r="F84" s="208" t="str">
        <f>[1]MercLab!F313</f>
        <v>.</v>
      </c>
      <c r="G84" s="208">
        <f>[1]MercLab!G313</f>
        <v>11534.070606798994</v>
      </c>
      <c r="H84" s="123"/>
    </row>
    <row r="85" spans="1:8">
      <c r="A85" s="109" t="s">
        <v>81</v>
      </c>
      <c r="B85" s="208">
        <f>[1]MercLab!C314</f>
        <v>8174.2053411206798</v>
      </c>
      <c r="C85" s="208">
        <f t="shared" si="2"/>
        <v>9445.4607173331915</v>
      </c>
      <c r="D85" s="208">
        <f>[1]MercLab!D314</f>
        <v>11659.205510986123</v>
      </c>
      <c r="E85" s="208">
        <f>[1]MercLab!E314</f>
        <v>7106.2530179132746</v>
      </c>
      <c r="F85" s="208" t="str">
        <f>[1]MercLab!F314</f>
        <v>.</v>
      </c>
      <c r="G85" s="208">
        <f>[1]MercLab!G314</f>
        <v>9570.9236231001742</v>
      </c>
      <c r="H85" s="123"/>
    </row>
    <row r="86" spans="1:8">
      <c r="A86" s="109" t="s">
        <v>82</v>
      </c>
      <c r="B86" s="208">
        <f>[1]MercLab!C315</f>
        <v>4797.2652395842715</v>
      </c>
      <c r="C86" s="208">
        <f t="shared" si="2"/>
        <v>8644.1418179850953</v>
      </c>
      <c r="D86" s="208">
        <f>[1]MercLab!D315</f>
        <v>15530.450061559008</v>
      </c>
      <c r="E86" s="208">
        <f>[1]MercLab!E315</f>
        <v>6188.286028559608</v>
      </c>
      <c r="F86" s="208" t="str">
        <f>[1]MercLab!F315</f>
        <v>.</v>
      </c>
      <c r="G86" s="208">
        <f>[1]MercLab!G315</f>
        <v>4213.6893638366728</v>
      </c>
      <c r="H86" s="123"/>
    </row>
    <row r="87" spans="1:8">
      <c r="A87" s="109" t="s">
        <v>83</v>
      </c>
      <c r="B87" s="208">
        <f>[1]MercLab!C316</f>
        <v>3916.0538575978826</v>
      </c>
      <c r="C87" s="208">
        <f t="shared" si="2"/>
        <v>3536.2077560943771</v>
      </c>
      <c r="D87" s="208" t="str">
        <f>[1]MercLab!D316</f>
        <v>.</v>
      </c>
      <c r="E87" s="208">
        <f>[1]MercLab!E316</f>
        <v>1971.0363644821027</v>
      </c>
      <c r="F87" s="208" t="str">
        <f>[1]MercLab!F316</f>
        <v>.</v>
      </c>
      <c r="G87" s="208">
        <f>[1]MercLab!G316</f>
        <v>5101.3791477066516</v>
      </c>
      <c r="H87" s="123"/>
    </row>
    <row r="88" spans="1:8">
      <c r="A88" s="109" t="s">
        <v>84</v>
      </c>
      <c r="B88" s="208">
        <f>[1]MercLab!C317</f>
        <v>6709.5216204928374</v>
      </c>
      <c r="C88" s="208">
        <f t="shared" si="2"/>
        <v>6753.6961489527821</v>
      </c>
      <c r="D88" s="208">
        <f>[1]MercLab!D317</f>
        <v>6861.8373600244977</v>
      </c>
      <c r="E88" s="208">
        <f>[1]MercLab!E317</f>
        <v>6398.0236490466896</v>
      </c>
      <c r="F88" s="208" t="str">
        <f>[1]MercLab!F317</f>
        <v>.</v>
      </c>
      <c r="G88" s="208">
        <f>[1]MercLab!G317</f>
        <v>7001.2274377871563</v>
      </c>
      <c r="H88" s="123"/>
    </row>
    <row r="89" spans="1:8">
      <c r="A89" s="109" t="s">
        <v>95</v>
      </c>
      <c r="B89" s="140">
        <f>[1]MercLab!C318</f>
        <v>4719.2608621024192</v>
      </c>
      <c r="C89" s="140">
        <f t="shared" si="2"/>
        <v>6717.4658339722328</v>
      </c>
      <c r="D89" s="140">
        <f>[1]MercLab!D318</f>
        <v>11023.907050420941</v>
      </c>
      <c r="E89" s="140">
        <f>[1]MercLab!E318</f>
        <v>4766.7608843249782</v>
      </c>
      <c r="F89" s="140" t="str">
        <f>[1]MercLab!F318</f>
        <v>.</v>
      </c>
      <c r="G89" s="140">
        <f>[1]MercLab!G318</f>
        <v>4361.7295671707761</v>
      </c>
    </row>
    <row r="90" spans="1:8">
      <c r="A90" s="109" t="s">
        <v>85</v>
      </c>
      <c r="B90" s="140">
        <f>[1]MercLab!C319</f>
        <v>2914.1130637958586</v>
      </c>
      <c r="C90" s="140">
        <f t="shared" si="2"/>
        <v>3301.8976037759139</v>
      </c>
      <c r="D90" s="140" t="str">
        <f>[1]MercLab!D319</f>
        <v>.</v>
      </c>
      <c r="E90" s="140">
        <f>[1]MercLab!E319</f>
        <v>4153.4821340100452</v>
      </c>
      <c r="F90" s="140" t="str">
        <f>[1]MercLab!F319</f>
        <v>.</v>
      </c>
      <c r="G90" s="140">
        <f>[1]MercLab!G319</f>
        <v>2450.3130735417822</v>
      </c>
    </row>
    <row r="91" spans="1:8">
      <c r="A91" s="109" t="s">
        <v>86</v>
      </c>
      <c r="B91" s="140">
        <f>[1]MercLab!C320</f>
        <v>4435.5893774251563</v>
      </c>
      <c r="C91" s="140">
        <f t="shared" si="2"/>
        <v>5498.0567444541948</v>
      </c>
      <c r="D91" s="140">
        <f>[1]MercLab!D320</f>
        <v>9880.158032361498</v>
      </c>
      <c r="E91" s="140">
        <f>[1]MercLab!E320</f>
        <v>4799.4374619957944</v>
      </c>
      <c r="F91" s="140" t="str">
        <f>[1]MercLab!F320</f>
        <v>.</v>
      </c>
      <c r="G91" s="140">
        <f>[1]MercLab!G320</f>
        <v>1814.57473900529</v>
      </c>
    </row>
    <row r="92" spans="1:8">
      <c r="A92" s="109" t="s">
        <v>94</v>
      </c>
      <c r="B92" s="140">
        <f>[1]MercLab!C321</f>
        <v>3733.1048878115303</v>
      </c>
      <c r="C92" s="140">
        <f t="shared" si="2"/>
        <v>4311.0600848552122</v>
      </c>
      <c r="D92" s="140">
        <f>[1]MercLab!D321</f>
        <v>7414.6309127612267</v>
      </c>
      <c r="E92" s="140">
        <f>[1]MercLab!E321</f>
        <v>4650.2687365341599</v>
      </c>
      <c r="F92" s="140">
        <f>[1]MercLab!F321</f>
        <v>2780.0973146841002</v>
      </c>
      <c r="G92" s="140">
        <f>[1]MercLab!G321</f>
        <v>2399.2433754413601</v>
      </c>
    </row>
    <row r="93" spans="1:8">
      <c r="A93" s="109" t="s">
        <v>79</v>
      </c>
      <c r="B93" s="140">
        <f>[1]MercLab!C322</f>
        <v>5525.7744428755814</v>
      </c>
      <c r="C93" s="140">
        <f t="shared" si="2"/>
        <v>6955.7536185103363</v>
      </c>
      <c r="D93" s="140">
        <f>[1]MercLab!D322</f>
        <v>6750</v>
      </c>
      <c r="E93" s="140">
        <f>[1]MercLab!E322</f>
        <v>5936.9522451237308</v>
      </c>
      <c r="F93" s="140">
        <f>[1]MercLab!F322</f>
        <v>10800</v>
      </c>
      <c r="G93" s="140">
        <f>[1]MercLab!G322</f>
        <v>4336.0622289176135</v>
      </c>
    </row>
    <row r="94" spans="1:8">
      <c r="A94" s="109" t="s">
        <v>122</v>
      </c>
      <c r="B94" s="140" t="str">
        <f>[1]MercLab!C323</f>
        <v>.</v>
      </c>
      <c r="C94" s="140" t="e">
        <f t="shared" si="2"/>
        <v>#DIV/0!</v>
      </c>
      <c r="D94" s="140" t="str">
        <f>[1]MercLab!D323</f>
        <v>.</v>
      </c>
      <c r="E94" s="140" t="str">
        <f>[1]MercLab!E323</f>
        <v>.</v>
      </c>
      <c r="F94" s="140" t="str">
        <f>[1]MercLab!F323</f>
        <v>.</v>
      </c>
      <c r="G94" s="140" t="str">
        <f>[1]MercLab!G323</f>
        <v>.</v>
      </c>
    </row>
    <row r="95" spans="1:8">
      <c r="A95" s="196"/>
      <c r="B95" s="203"/>
      <c r="C95" s="203"/>
      <c r="D95" s="203"/>
      <c r="E95" s="203"/>
      <c r="F95" s="203"/>
      <c r="G95" s="203"/>
    </row>
    <row r="96" spans="1:8">
      <c r="A96" s="14" t="str">
        <f>'C01'!$A$46</f>
        <v>Fuente: Instituto Nacional de Estadística (INE). XLI Encuesta Permanente de Hogares de Propósitos Múltiples, Mayo 2011.</v>
      </c>
      <c r="E96" s="135"/>
      <c r="F96" s="135"/>
      <c r="G96" s="135"/>
    </row>
    <row r="97" spans="1:7">
      <c r="A97" s="14" t="str">
        <f>'C02'!$A$46</f>
        <v>(Promedio de salarios mínimos por rama)</v>
      </c>
      <c r="E97" s="135"/>
      <c r="F97" s="135"/>
      <c r="G97" s="135"/>
    </row>
  </sheetData>
  <mergeCells count="16">
    <mergeCell ref="B64:B65"/>
    <mergeCell ref="A4:A6"/>
    <mergeCell ref="B4:G4"/>
    <mergeCell ref="C64:F64"/>
    <mergeCell ref="A63:A65"/>
    <mergeCell ref="G64:G65"/>
    <mergeCell ref="B63:G63"/>
    <mergeCell ref="A1:G1"/>
    <mergeCell ref="A2:G2"/>
    <mergeCell ref="A3:G3"/>
    <mergeCell ref="A61:G61"/>
    <mergeCell ref="A59:G59"/>
    <mergeCell ref="A60:G60"/>
    <mergeCell ref="G5:G6"/>
    <mergeCell ref="B5:B6"/>
    <mergeCell ref="C5:F5"/>
  </mergeCells>
  <phoneticPr fontId="2" type="noConversion"/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8"/>
  <dimension ref="A1:K123"/>
  <sheetViews>
    <sheetView workbookViewId="0">
      <selection activeCell="C21" sqref="C21"/>
    </sheetView>
  </sheetViews>
  <sheetFormatPr baseColWidth="10" defaultColWidth="11.85546875" defaultRowHeight="10.199999999999999"/>
  <cols>
    <col min="1" max="1" width="45.85546875" style="135" customWidth="1"/>
    <col min="2" max="7" width="10.28515625" style="135" customWidth="1"/>
    <col min="8" max="8" width="10.28515625" style="135" hidden="1" customWidth="1"/>
    <col min="9" max="9" width="13.85546875" style="135" hidden="1" customWidth="1"/>
    <col min="10" max="16384" width="11.85546875" style="135"/>
  </cols>
  <sheetData>
    <row r="1" spans="1:11">
      <c r="A1" s="267" t="s">
        <v>107</v>
      </c>
      <c r="B1" s="267"/>
      <c r="C1" s="267"/>
      <c r="D1" s="267"/>
      <c r="E1" s="267"/>
      <c r="F1" s="267"/>
      <c r="G1" s="267"/>
      <c r="H1" s="267"/>
      <c r="I1" s="267"/>
    </row>
    <row r="2" spans="1:11">
      <c r="A2" s="267" t="s">
        <v>106</v>
      </c>
      <c r="B2" s="267"/>
      <c r="C2" s="267"/>
      <c r="D2" s="267"/>
      <c r="E2" s="267"/>
      <c r="F2" s="267"/>
      <c r="G2" s="267"/>
      <c r="H2" s="267"/>
      <c r="I2" s="267"/>
    </row>
    <row r="3" spans="1:11">
      <c r="A3" s="267" t="s">
        <v>41</v>
      </c>
      <c r="B3" s="267"/>
      <c r="C3" s="267"/>
      <c r="D3" s="267"/>
      <c r="E3" s="267"/>
      <c r="F3" s="267"/>
      <c r="G3" s="267"/>
      <c r="H3" s="267"/>
      <c r="I3" s="267"/>
    </row>
    <row r="4" spans="1:11" ht="12" customHeight="1">
      <c r="A4" s="269" t="s">
        <v>39</v>
      </c>
      <c r="B4" s="269" t="s">
        <v>35</v>
      </c>
      <c r="C4" s="271" t="s">
        <v>8</v>
      </c>
      <c r="D4" s="271"/>
      <c r="E4" s="271"/>
      <c r="F4" s="271"/>
      <c r="G4" s="269" t="s">
        <v>36</v>
      </c>
      <c r="H4" s="269" t="s">
        <v>44</v>
      </c>
      <c r="I4" s="269" t="s">
        <v>37</v>
      </c>
    </row>
    <row r="5" spans="1:11" ht="20.25" customHeight="1">
      <c r="A5" s="270"/>
      <c r="B5" s="270"/>
      <c r="C5" s="41" t="s">
        <v>0</v>
      </c>
      <c r="D5" s="41" t="s">
        <v>141</v>
      </c>
      <c r="E5" s="41" t="s">
        <v>12</v>
      </c>
      <c r="F5" s="41" t="s">
        <v>142</v>
      </c>
      <c r="G5" s="270"/>
      <c r="H5" s="270"/>
      <c r="I5" s="270"/>
    </row>
    <row r="6" spans="1:11">
      <c r="A6" s="141"/>
      <c r="B6" s="15"/>
      <c r="C6" s="15"/>
      <c r="D6" s="15"/>
      <c r="E6" s="15"/>
      <c r="F6" s="15"/>
      <c r="G6" s="15"/>
      <c r="H6" s="15"/>
      <c r="I6" s="15"/>
    </row>
    <row r="7" spans="1:11">
      <c r="A7" s="34" t="s">
        <v>89</v>
      </c>
      <c r="B7" s="99">
        <f>[1]MercLab!C335</f>
        <v>7.3757808410050618</v>
      </c>
      <c r="C7" s="99">
        <f>AVERAGE(D7:F7)</f>
        <v>8.8014387869307615</v>
      </c>
      <c r="D7" s="99">
        <f>[1]MercLab!D335</f>
        <v>12.297785417105688</v>
      </c>
      <c r="E7" s="99">
        <f>[1]MercLab!E335</f>
        <v>7.8149715569955385</v>
      </c>
      <c r="F7" s="99">
        <f>[1]MercLab!F335</f>
        <v>6.2915593866910555</v>
      </c>
      <c r="G7" s="99">
        <f>[1]MercLab!G335</f>
        <v>6.072785219428674</v>
      </c>
      <c r="H7" s="99">
        <f>[1]MercLab!H335</f>
        <v>6</v>
      </c>
      <c r="I7" s="99" t="str">
        <f>[1]MercLab!I335</f>
        <v>.</v>
      </c>
      <c r="J7" s="16"/>
      <c r="K7" s="16"/>
    </row>
    <row r="8" spans="1:11" ht="12.75" customHeight="1">
      <c r="A8" s="142"/>
      <c r="B8" s="143"/>
      <c r="C8" s="143"/>
      <c r="D8" s="143"/>
      <c r="E8" s="143"/>
      <c r="F8" s="143"/>
      <c r="G8" s="143"/>
      <c r="H8" s="143"/>
      <c r="I8" s="143"/>
    </row>
    <row r="9" spans="1:11" ht="12.75" customHeight="1">
      <c r="A9" s="112" t="s">
        <v>13</v>
      </c>
      <c r="B9" s="210"/>
      <c r="C9" s="210"/>
      <c r="D9" s="210"/>
      <c r="E9" s="210"/>
      <c r="F9" s="210"/>
      <c r="G9" s="210"/>
      <c r="H9" s="118"/>
      <c r="I9" s="118"/>
    </row>
    <row r="10" spans="1:11">
      <c r="A10" s="144" t="s">
        <v>87</v>
      </c>
      <c r="B10" s="100">
        <f>AVERAGE(B11:B13)</f>
        <v>9.1712109678373874</v>
      </c>
      <c r="C10" s="100">
        <f t="shared" ref="C10:I10" si="0">AVERAGE(C11:C13)</f>
        <v>9.5713242637335529</v>
      </c>
      <c r="D10" s="100">
        <f t="shared" si="0"/>
        <v>12.966348859832179</v>
      </c>
      <c r="E10" s="100">
        <f t="shared" si="0"/>
        <v>9.3778946622445858</v>
      </c>
      <c r="F10" s="100">
        <f t="shared" si="0"/>
        <v>6.3697292691238969</v>
      </c>
      <c r="G10" s="100">
        <f t="shared" si="0"/>
        <v>7.8922472197681799</v>
      </c>
      <c r="H10" s="100" t="e">
        <f t="shared" si="0"/>
        <v>#DIV/0!</v>
      </c>
      <c r="I10" s="100" t="e">
        <f t="shared" si="0"/>
        <v>#DIV/0!</v>
      </c>
    </row>
    <row r="11" spans="1:11">
      <c r="A11" s="145" t="s">
        <v>69</v>
      </c>
      <c r="B11" s="100">
        <f>[1]MercLab!C337</f>
        <v>9.8952231301068547</v>
      </c>
      <c r="C11" s="216">
        <f>AVERAGE(D11:F11)</f>
        <v>10.098559695828218</v>
      </c>
      <c r="D11" s="100">
        <f>[1]MercLab!D337</f>
        <v>13.342579250720458</v>
      </c>
      <c r="E11" s="100">
        <f>[1]MercLab!E337</f>
        <v>10.061207944872306</v>
      </c>
      <c r="F11" s="100">
        <f>[1]MercLab!F337</f>
        <v>6.8918918918918912</v>
      </c>
      <c r="G11" s="100">
        <f>[1]MercLab!G337</f>
        <v>8.1229146692233947</v>
      </c>
      <c r="H11" s="100" t="str">
        <f>[1]MercLab!H337</f>
        <v>.</v>
      </c>
      <c r="I11" s="100" t="str">
        <f>[1]MercLab!I337</f>
        <v>.</v>
      </c>
    </row>
    <row r="12" spans="1:11">
      <c r="A12" s="145" t="s">
        <v>70</v>
      </c>
      <c r="B12" s="100">
        <f>[1]MercLab!C338</f>
        <v>9.240446219944225</v>
      </c>
      <c r="C12" s="216">
        <f t="shared" ref="C12:C14" si="1">AVERAGE(D12:F12)</f>
        <v>9.5467687937964794</v>
      </c>
      <c r="D12" s="100">
        <f>[1]MercLab!D338</f>
        <v>13.473474801061009</v>
      </c>
      <c r="E12" s="100">
        <f>[1]MercLab!E338</f>
        <v>9.5205549845837449</v>
      </c>
      <c r="F12" s="100">
        <f>[1]MercLab!F338</f>
        <v>5.6462765957446832</v>
      </c>
      <c r="G12" s="100">
        <f>[1]MercLab!G338</f>
        <v>8.316793016310589</v>
      </c>
      <c r="H12" s="100" t="str">
        <f>[1]MercLab!H338</f>
        <v>.</v>
      </c>
      <c r="I12" s="100" t="str">
        <f>[1]MercLab!I338</f>
        <v>.</v>
      </c>
    </row>
    <row r="13" spans="1:11">
      <c r="A13" s="145" t="s">
        <v>120</v>
      </c>
      <c r="B13" s="100">
        <f>[1]MercLab!C339</f>
        <v>8.3779635534610772</v>
      </c>
      <c r="C13" s="216">
        <f t="shared" si="1"/>
        <v>9.0686443015759632</v>
      </c>
      <c r="D13" s="100">
        <f>[1]MercLab!D339</f>
        <v>12.082992527715067</v>
      </c>
      <c r="E13" s="100">
        <f>[1]MercLab!E339</f>
        <v>8.5519210572777062</v>
      </c>
      <c r="F13" s="100">
        <f>[1]MercLab!F339</f>
        <v>6.5710193197351128</v>
      </c>
      <c r="G13" s="100">
        <f>[1]MercLab!G339</f>
        <v>7.2370339737705569</v>
      </c>
      <c r="H13" s="100" t="str">
        <f>[1]MercLab!H339</f>
        <v>.</v>
      </c>
      <c r="I13" s="100" t="str">
        <f>[1]MercLab!I339</f>
        <v>.</v>
      </c>
    </row>
    <row r="14" spans="1:11">
      <c r="A14" s="144" t="s">
        <v>71</v>
      </c>
      <c r="B14" s="100">
        <f>[1]MercLab!C340</f>
        <v>5.5824929801001169</v>
      </c>
      <c r="C14" s="216">
        <f t="shared" si="1"/>
        <v>7.5648761388270058</v>
      </c>
      <c r="D14" s="100">
        <f>[1]MercLab!D340</f>
        <v>10.691683569979721</v>
      </c>
      <c r="E14" s="100">
        <f>[1]MercLab!E340</f>
        <v>6.0348508078782892</v>
      </c>
      <c r="F14" s="100">
        <f>[1]MercLab!F340</f>
        <v>5.9680940386230077</v>
      </c>
      <c r="G14" s="100">
        <f>[1]MercLab!G340</f>
        <v>4.8464136604587971</v>
      </c>
      <c r="H14" s="100">
        <f>[1]MercLab!H340</f>
        <v>6</v>
      </c>
      <c r="I14" s="100" t="str">
        <f>[1]MercLab!I340</f>
        <v>.</v>
      </c>
    </row>
    <row r="15" spans="1:11">
      <c r="A15" s="146"/>
      <c r="B15" s="114"/>
      <c r="C15" s="114"/>
      <c r="D15" s="114"/>
      <c r="E15" s="114"/>
      <c r="F15" s="114"/>
      <c r="G15" s="114"/>
      <c r="H15" s="114"/>
      <c r="I15" s="114"/>
    </row>
    <row r="16" spans="1:11">
      <c r="A16" s="112" t="s">
        <v>14</v>
      </c>
      <c r="B16" s="210"/>
      <c r="C16" s="210"/>
      <c r="D16" s="210"/>
      <c r="E16" s="210"/>
      <c r="F16" s="210"/>
      <c r="G16" s="210"/>
      <c r="H16" s="118">
        <f>[1]MercLab!H341</f>
        <v>6</v>
      </c>
      <c r="I16" s="118" t="str">
        <f>[1]MercLab!I341</f>
        <v>.</v>
      </c>
    </row>
    <row r="17" spans="1:9">
      <c r="A17" s="144" t="s">
        <v>45</v>
      </c>
      <c r="B17" s="94" t="str">
        <f>[1]MercLab!C342</f>
        <v>.</v>
      </c>
      <c r="C17" s="216" t="e">
        <f t="shared" ref="C17:C21" si="2">AVERAGE(D17:F17)</f>
        <v>#DIV/0!</v>
      </c>
      <c r="D17" s="94" t="str">
        <f>[1]MercLab!D342</f>
        <v>.</v>
      </c>
      <c r="E17" s="94" t="str">
        <f>[1]MercLab!E342</f>
        <v>.</v>
      </c>
      <c r="F17" s="94" t="str">
        <f>[1]MercLab!F342</f>
        <v>.</v>
      </c>
      <c r="G17" s="94" t="str">
        <f>[1]MercLab!G342</f>
        <v>.</v>
      </c>
      <c r="H17" s="100" t="str">
        <f>[1]MercLab!H342</f>
        <v>.</v>
      </c>
      <c r="I17" s="100" t="str">
        <f>[1]MercLab!I342</f>
        <v>.</v>
      </c>
    </row>
    <row r="18" spans="1:9" ht="12.75" customHeight="1">
      <c r="A18" s="144" t="s">
        <v>46</v>
      </c>
      <c r="B18" s="94">
        <f>[1]MercLab!C343</f>
        <v>4.5861294724555641</v>
      </c>
      <c r="C18" s="216">
        <f t="shared" si="2"/>
        <v>4.9231705603861347</v>
      </c>
      <c r="D18" s="94">
        <f>[1]MercLab!D343</f>
        <v>5.1356190613368398</v>
      </c>
      <c r="E18" s="94">
        <f>[1]MercLab!E343</f>
        <v>4.8637631987512808</v>
      </c>
      <c r="F18" s="94">
        <f>[1]MercLab!F343</f>
        <v>4.7701294210702834</v>
      </c>
      <c r="G18" s="94">
        <f>[1]MercLab!G343</f>
        <v>4.3418498104343648</v>
      </c>
      <c r="H18" s="100">
        <f>[1]MercLab!H343</f>
        <v>6</v>
      </c>
      <c r="I18" s="100" t="str">
        <f>[1]MercLab!I343</f>
        <v>.</v>
      </c>
    </row>
    <row r="19" spans="1:9">
      <c r="A19" s="144" t="s">
        <v>47</v>
      </c>
      <c r="B19" s="94">
        <f>[1]MercLab!C344</f>
        <v>10.309450512550885</v>
      </c>
      <c r="C19" s="216">
        <f t="shared" si="2"/>
        <v>10.38495399156588</v>
      </c>
      <c r="D19" s="94">
        <f>[1]MercLab!D344</f>
        <v>11.269584930534498</v>
      </c>
      <c r="E19" s="94">
        <f>[1]MercLab!E344</f>
        <v>10.254038085475147</v>
      </c>
      <c r="F19" s="94">
        <f>[1]MercLab!F344</f>
        <v>9.6312389586879963</v>
      </c>
      <c r="G19" s="94">
        <f>[1]MercLab!G344</f>
        <v>10.113563751135414</v>
      </c>
      <c r="H19" s="100" t="str">
        <f>[1]MercLab!H344</f>
        <v>.</v>
      </c>
      <c r="I19" s="100" t="str">
        <f>[1]MercLab!I344</f>
        <v>.</v>
      </c>
    </row>
    <row r="20" spans="1:9" ht="12.75" customHeight="1">
      <c r="A20" s="144" t="s">
        <v>48</v>
      </c>
      <c r="B20" s="94">
        <f>[1]MercLab!C345</f>
        <v>15.300339605088066</v>
      </c>
      <c r="C20" s="216">
        <f t="shared" si="2"/>
        <v>15.316560549199195</v>
      </c>
      <c r="D20" s="94">
        <f>[1]MercLab!D345</f>
        <v>15.867593786077647</v>
      </c>
      <c r="E20" s="94">
        <f>[1]MercLab!E345</f>
        <v>14.765527312320742</v>
      </c>
      <c r="F20" s="94" t="str">
        <f>[1]MercLab!F345</f>
        <v>.</v>
      </c>
      <c r="G20" s="94">
        <f>[1]MercLab!G345</f>
        <v>15.675002242271638</v>
      </c>
      <c r="H20" s="100" t="str">
        <f>[1]MercLab!H345</f>
        <v>.</v>
      </c>
      <c r="I20" s="100" t="str">
        <f>[1]MercLab!I345</f>
        <v>.</v>
      </c>
    </row>
    <row r="21" spans="1:9">
      <c r="A21" s="144" t="s">
        <v>64</v>
      </c>
      <c r="B21" s="94" t="str">
        <f>[1]MercLab!C346</f>
        <v>.</v>
      </c>
      <c r="C21" s="216" t="e">
        <f t="shared" si="2"/>
        <v>#DIV/0!</v>
      </c>
      <c r="D21" s="94" t="str">
        <f>[1]MercLab!D346</f>
        <v>.</v>
      </c>
      <c r="E21" s="94" t="str">
        <f>[1]MercLab!E346</f>
        <v>.</v>
      </c>
      <c r="F21" s="94" t="str">
        <f>[1]MercLab!F346</f>
        <v>.</v>
      </c>
      <c r="G21" s="94" t="str">
        <f>[1]MercLab!G346</f>
        <v>.</v>
      </c>
      <c r="H21" s="100" t="str">
        <f>[1]MercLab!H346</f>
        <v>.</v>
      </c>
      <c r="I21" s="100" t="str">
        <f>[1]MercLab!I346</f>
        <v>.</v>
      </c>
    </row>
    <row r="22" spans="1:9" ht="12.75" customHeight="1">
      <c r="A22" s="144"/>
      <c r="B22" s="108"/>
      <c r="C22" s="108"/>
      <c r="D22" s="108"/>
      <c r="E22" s="108"/>
      <c r="F22" s="108"/>
      <c r="G22" s="108"/>
      <c r="H22" s="114"/>
      <c r="I22" s="114"/>
    </row>
    <row r="23" spans="1:9">
      <c r="A23" s="112" t="s">
        <v>20</v>
      </c>
      <c r="B23" s="210"/>
      <c r="C23" s="210"/>
      <c r="D23" s="210"/>
      <c r="E23" s="210"/>
      <c r="F23" s="210"/>
      <c r="G23" s="210"/>
      <c r="H23" s="118">
        <f>[1]MercLab!H347</f>
        <v>6</v>
      </c>
      <c r="I23" s="118" t="str">
        <f>[1]MercLab!I347</f>
        <v>.</v>
      </c>
    </row>
    <row r="24" spans="1:9">
      <c r="A24" s="144" t="s">
        <v>49</v>
      </c>
      <c r="B24" s="94">
        <f>[1]MercLab!C348</f>
        <v>3.9278916663152805</v>
      </c>
      <c r="C24" s="216">
        <f t="shared" ref="C24:C32" si="3">AVERAGE(D24:F24)</f>
        <v>4.129763066008012</v>
      </c>
      <c r="D24" s="94" t="str">
        <f>[1]MercLab!D348</f>
        <v>.</v>
      </c>
      <c r="E24" s="94">
        <f>[1]MercLab!E348</f>
        <v>4.129763066008012</v>
      </c>
      <c r="F24" s="94" t="str">
        <f>[1]MercLab!F348</f>
        <v>.</v>
      </c>
      <c r="G24" s="94">
        <f>[1]MercLab!G348</f>
        <v>3</v>
      </c>
      <c r="H24" s="100" t="str">
        <f>[1]MercLab!H348</f>
        <v>.</v>
      </c>
      <c r="I24" s="100" t="str">
        <f>[1]MercLab!I348</f>
        <v>.</v>
      </c>
    </row>
    <row r="25" spans="1:9">
      <c r="A25" s="144" t="s">
        <v>50</v>
      </c>
      <c r="B25" s="94">
        <f>[1]MercLab!C349</f>
        <v>5.4965099917213713</v>
      </c>
      <c r="C25" s="216">
        <f t="shared" si="3"/>
        <v>5.4833459187745053</v>
      </c>
      <c r="D25" s="94" t="str">
        <f>[1]MercLab!D349</f>
        <v>.</v>
      </c>
      <c r="E25" s="94">
        <f>[1]MercLab!E349</f>
        <v>5.4075573738478537</v>
      </c>
      <c r="F25" s="94">
        <f>[1]MercLab!F349</f>
        <v>5.5591344637011568</v>
      </c>
      <c r="G25" s="94">
        <f>[1]MercLab!G349</f>
        <v>5.831357282528975</v>
      </c>
      <c r="H25" s="100" t="str">
        <f>[1]MercLab!H349</f>
        <v>.</v>
      </c>
      <c r="I25" s="100" t="str">
        <f>[1]MercLab!I349</f>
        <v>.</v>
      </c>
    </row>
    <row r="26" spans="1:9">
      <c r="A26" s="144" t="s">
        <v>51</v>
      </c>
      <c r="B26" s="94">
        <f>[1]MercLab!C350</f>
        <v>6.6478825999701456</v>
      </c>
      <c r="C26" s="216">
        <f t="shared" si="3"/>
        <v>7.5313431455859892</v>
      </c>
      <c r="D26" s="94">
        <f>[1]MercLab!D350</f>
        <v>9.3479653152105886</v>
      </c>
      <c r="E26" s="94">
        <f>[1]MercLab!E350</f>
        <v>6.6360834808157421</v>
      </c>
      <c r="F26" s="94">
        <f>[1]MercLab!F350</f>
        <v>6.6099806407316359</v>
      </c>
      <c r="G26" s="94">
        <f>[1]MercLab!G350</f>
        <v>6.4867834942374181</v>
      </c>
      <c r="H26" s="100" t="str">
        <f>[1]MercLab!H350</f>
        <v>.</v>
      </c>
      <c r="I26" s="100" t="str">
        <f>[1]MercLab!I350</f>
        <v>.</v>
      </c>
    </row>
    <row r="27" spans="1:9">
      <c r="A27" s="144" t="s">
        <v>52</v>
      </c>
      <c r="B27" s="94">
        <f>[1]MercLab!C351</f>
        <v>8.3256838104600135</v>
      </c>
      <c r="C27" s="216">
        <f t="shared" si="3"/>
        <v>9.3302107526649056</v>
      </c>
      <c r="D27" s="94">
        <f>[1]MercLab!D351</f>
        <v>12.002637617661488</v>
      </c>
      <c r="E27" s="94">
        <f>[1]MercLab!E351</f>
        <v>8.4838031017241065</v>
      </c>
      <c r="F27" s="94">
        <f>[1]MercLab!F351</f>
        <v>7.5041915386091205</v>
      </c>
      <c r="G27" s="94">
        <f>[1]MercLab!G351</f>
        <v>7.3183589544391507</v>
      </c>
      <c r="H27" s="100" t="str">
        <f>[1]MercLab!H351</f>
        <v>.</v>
      </c>
      <c r="I27" s="100" t="str">
        <f>[1]MercLab!I351</f>
        <v>.</v>
      </c>
    </row>
    <row r="28" spans="1:9">
      <c r="A28" s="144" t="s">
        <v>53</v>
      </c>
      <c r="B28" s="94">
        <f>[1]MercLab!C352</f>
        <v>8.3152161730081691</v>
      </c>
      <c r="C28" s="216">
        <f t="shared" si="3"/>
        <v>9.242494160994891</v>
      </c>
      <c r="D28" s="94">
        <f>[1]MercLab!D352</f>
        <v>12.738379532000913</v>
      </c>
      <c r="E28" s="94">
        <f>[1]MercLab!E352</f>
        <v>8.6475696635976913</v>
      </c>
      <c r="F28" s="94">
        <f>[1]MercLab!F352</f>
        <v>6.341533287386067</v>
      </c>
      <c r="G28" s="94">
        <f>[1]MercLab!G352</f>
        <v>6.8325320907140004</v>
      </c>
      <c r="H28" s="100" t="str">
        <f>[1]MercLab!H352</f>
        <v>.</v>
      </c>
      <c r="I28" s="100" t="str">
        <f>[1]MercLab!I352</f>
        <v>.</v>
      </c>
    </row>
    <row r="29" spans="1:9">
      <c r="A29" s="144" t="s">
        <v>65</v>
      </c>
      <c r="B29" s="94">
        <f>[1]MercLab!C353</f>
        <v>7.8265064186369324</v>
      </c>
      <c r="C29" s="216">
        <f t="shared" si="3"/>
        <v>8.8802137264272805</v>
      </c>
      <c r="D29" s="94">
        <f>[1]MercLab!D353</f>
        <v>12.491624173070997</v>
      </c>
      <c r="E29" s="94">
        <f>[1]MercLab!E353</f>
        <v>8.2264851080073029</v>
      </c>
      <c r="F29" s="94">
        <f>[1]MercLab!F353</f>
        <v>5.9225318982035455</v>
      </c>
      <c r="G29" s="94">
        <f>[1]MercLab!G353</f>
        <v>6.4968647416467524</v>
      </c>
      <c r="H29" s="100" t="str">
        <f>[1]MercLab!H353</f>
        <v>.</v>
      </c>
      <c r="I29" s="100" t="str">
        <f>[1]MercLab!I353</f>
        <v>.</v>
      </c>
    </row>
    <row r="30" spans="1:9" ht="12.75" customHeight="1">
      <c r="A30" s="144" t="s">
        <v>66</v>
      </c>
      <c r="B30" s="94">
        <f>[1]MercLab!C354</f>
        <v>7.5364228197575214</v>
      </c>
      <c r="C30" s="216">
        <f t="shared" si="3"/>
        <v>8.5702629609504921</v>
      </c>
      <c r="D30" s="94">
        <f>[1]MercLab!D354</f>
        <v>12.535465686625436</v>
      </c>
      <c r="E30" s="94">
        <f>[1]MercLab!E354</f>
        <v>7.7812065915660193</v>
      </c>
      <c r="F30" s="94">
        <f>[1]MercLab!F354</f>
        <v>5.3941166046600229</v>
      </c>
      <c r="G30" s="94">
        <f>[1]MercLab!G354</f>
        <v>6.4020009216609939</v>
      </c>
      <c r="H30" s="100">
        <f>[1]MercLab!H354</f>
        <v>6</v>
      </c>
      <c r="I30" s="100" t="str">
        <f>[1]MercLab!I354</f>
        <v>.</v>
      </c>
    </row>
    <row r="31" spans="1:9">
      <c r="A31" s="144" t="s">
        <v>67</v>
      </c>
      <c r="B31" s="94">
        <f>[1]MercLab!C355</f>
        <v>6.6912030884628333</v>
      </c>
      <c r="C31" s="216">
        <f t="shared" si="3"/>
        <v>7.8877977620687671</v>
      </c>
      <c r="D31" s="94">
        <f>[1]MercLab!D355</f>
        <v>12.121109127991193</v>
      </c>
      <c r="E31" s="94">
        <f>[1]MercLab!E355</f>
        <v>6.6586046818536824</v>
      </c>
      <c r="F31" s="94">
        <f>[1]MercLab!F355</f>
        <v>4.8836794763614249</v>
      </c>
      <c r="G31" s="94">
        <f>[1]MercLab!G355</f>
        <v>5.6277494081929786</v>
      </c>
      <c r="H31" s="100" t="str">
        <f>[1]MercLab!H355</f>
        <v>.</v>
      </c>
      <c r="I31" s="100" t="str">
        <f>[1]MercLab!I355</f>
        <v>.</v>
      </c>
    </row>
    <row r="32" spans="1:9" ht="12.75" customHeight="1">
      <c r="A32" s="144" t="s">
        <v>121</v>
      </c>
      <c r="B32" s="94">
        <f>[1]MercLab!C356</f>
        <v>5.3627251087322998</v>
      </c>
      <c r="C32" s="216">
        <f t="shared" si="3"/>
        <v>7.2863580825512093</v>
      </c>
      <c r="D32" s="94">
        <f>[1]MercLab!D356</f>
        <v>12.022442569943001</v>
      </c>
      <c r="E32" s="94">
        <f>[1]MercLab!E356</f>
        <v>5.8484511762018307</v>
      </c>
      <c r="F32" s="94">
        <f>[1]MercLab!F356</f>
        <v>3.9881805015087983</v>
      </c>
      <c r="G32" s="94">
        <f>[1]MercLab!G356</f>
        <v>4.7601517166254981</v>
      </c>
      <c r="H32" s="100" t="str">
        <f>[1]MercLab!H356</f>
        <v>.</v>
      </c>
      <c r="I32" s="100" t="str">
        <f>[1]MercLab!I356</f>
        <v>.</v>
      </c>
    </row>
    <row r="33" spans="1:9">
      <c r="A33" s="144"/>
      <c r="B33" s="108"/>
      <c r="C33" s="108"/>
      <c r="D33" s="108"/>
      <c r="E33" s="108"/>
      <c r="F33" s="108"/>
      <c r="G33" s="108"/>
      <c r="H33" s="114"/>
      <c r="I33" s="114"/>
    </row>
    <row r="34" spans="1:9">
      <c r="A34" s="112" t="s">
        <v>15</v>
      </c>
      <c r="B34" s="210"/>
      <c r="C34" s="210"/>
      <c r="D34" s="210"/>
      <c r="E34" s="210"/>
      <c r="F34" s="210"/>
      <c r="G34" s="210"/>
      <c r="H34" s="118">
        <f>[1]MercLab!H357</f>
        <v>6</v>
      </c>
      <c r="I34" s="118" t="str">
        <f>[1]MercLab!I357</f>
        <v>.</v>
      </c>
    </row>
    <row r="35" spans="1:9">
      <c r="A35" s="144" t="s">
        <v>3</v>
      </c>
      <c r="B35" s="94">
        <f>[1]MercLab!C358</f>
        <v>6.884856184564935</v>
      </c>
      <c r="C35" s="216">
        <f t="shared" ref="C35:C36" si="4">AVERAGE(D35:F35)</f>
        <v>7.7611711356529547</v>
      </c>
      <c r="D35" s="94">
        <f>[1]MercLab!D358</f>
        <v>11.501029521121163</v>
      </c>
      <c r="E35" s="94">
        <f>[1]MercLab!E358</f>
        <v>7.1345736065071836</v>
      </c>
      <c r="F35" s="94">
        <f>[1]MercLab!F358</f>
        <v>4.6479102793305183</v>
      </c>
      <c r="G35" s="94">
        <f>[1]MercLab!G358</f>
        <v>5.9940830470327251</v>
      </c>
      <c r="H35" s="100">
        <f>[1]MercLab!H358</f>
        <v>6</v>
      </c>
      <c r="I35" s="100" t="str">
        <f>[1]MercLab!I358</f>
        <v>.</v>
      </c>
    </row>
    <row r="36" spans="1:9">
      <c r="A36" s="144" t="s">
        <v>4</v>
      </c>
      <c r="B36" s="94">
        <f>[1]MercLab!C359</f>
        <v>8.226267465939479</v>
      </c>
      <c r="C36" s="216">
        <f t="shared" si="4"/>
        <v>9.632108662450463</v>
      </c>
      <c r="D36" s="94">
        <f>[1]MercLab!D359</f>
        <v>12.904169631925848</v>
      </c>
      <c r="E36" s="94">
        <f>[1]MercLab!E359</f>
        <v>9.6042274824742009</v>
      </c>
      <c r="F36" s="94">
        <f>[1]MercLab!F359</f>
        <v>6.387928872951341</v>
      </c>
      <c r="G36" s="94">
        <f>[1]MercLab!G359</f>
        <v>6.2024466865246355</v>
      </c>
      <c r="H36" s="100" t="str">
        <f>[1]MercLab!H359</f>
        <v>.</v>
      </c>
      <c r="I36" s="100" t="str">
        <f>[1]MercLab!I359</f>
        <v>.</v>
      </c>
    </row>
    <row r="37" spans="1:9">
      <c r="A37" s="147"/>
      <c r="B37" s="108"/>
      <c r="C37" s="108"/>
      <c r="D37" s="108"/>
      <c r="E37" s="108"/>
      <c r="F37" s="108"/>
      <c r="G37" s="108"/>
      <c r="H37" s="114"/>
      <c r="I37" s="114"/>
    </row>
    <row r="38" spans="1:9">
      <c r="A38" s="35" t="s">
        <v>134</v>
      </c>
      <c r="B38" s="210"/>
      <c r="C38" s="210"/>
      <c r="D38" s="210"/>
      <c r="E38" s="210"/>
      <c r="F38" s="210"/>
      <c r="G38" s="210"/>
      <c r="H38" s="117" t="str">
        <f>[1]MercLab!H360</f>
        <v>.</v>
      </c>
      <c r="I38" s="117" t="str">
        <f>[1]MercLab!I360</f>
        <v>.</v>
      </c>
    </row>
    <row r="39" spans="1:9">
      <c r="A39" s="36" t="s">
        <v>126</v>
      </c>
      <c r="B39" s="94">
        <f>AVERAGE(B40:B42)</f>
        <v>6.3465163263317974</v>
      </c>
      <c r="C39" s="216">
        <f t="shared" ref="C39:C46" si="5">AVERAGE(D39:F39)</f>
        <v>7.4327911190210285</v>
      </c>
      <c r="D39" s="94">
        <f t="shared" ref="D39:I39" si="6">AVERAGE(D40:D42)</f>
        <v>8.8415147334370694</v>
      </c>
      <c r="E39" s="94">
        <f t="shared" si="6"/>
        <v>7.0834443489997154</v>
      </c>
      <c r="F39" s="94">
        <f t="shared" si="6"/>
        <v>6.3734142746263007</v>
      </c>
      <c r="G39" s="94">
        <f t="shared" si="6"/>
        <v>5.6113976459805057</v>
      </c>
      <c r="H39" s="100" t="e">
        <f t="shared" si="6"/>
        <v>#DIV/0!</v>
      </c>
      <c r="I39" s="100" t="e">
        <f t="shared" si="6"/>
        <v>#DIV/0!</v>
      </c>
    </row>
    <row r="40" spans="1:9">
      <c r="A40" s="37" t="s">
        <v>136</v>
      </c>
      <c r="B40" s="94">
        <f>[1]MercLab!C361</f>
        <v>5.8266018244634541</v>
      </c>
      <c r="C40" s="216">
        <f t="shared" si="5"/>
        <v>7.5368090083551067</v>
      </c>
      <c r="D40" s="94">
        <f>[1]MercLab!D361</f>
        <v>9.8569866432688773</v>
      </c>
      <c r="E40" s="94">
        <f>[1]MercLab!E361</f>
        <v>6.3406480538054302</v>
      </c>
      <c r="F40" s="94">
        <f>[1]MercLab!F361</f>
        <v>6.4127923279910117</v>
      </c>
      <c r="G40" s="94">
        <f>[1]MercLab!G361</f>
        <v>5.5395082855625564</v>
      </c>
      <c r="H40" s="100" t="str">
        <f>[1]MercLab!H361</f>
        <v>.</v>
      </c>
      <c r="I40" s="100" t="str">
        <f>[1]MercLab!I361</f>
        <v>.</v>
      </c>
    </row>
    <row r="41" spans="1:9">
      <c r="A41" s="37" t="s">
        <v>137</v>
      </c>
      <c r="B41" s="94">
        <f>[1]MercLab!C362</f>
        <v>6.2660936514354395</v>
      </c>
      <c r="C41" s="216">
        <f t="shared" si="5"/>
        <v>6.9817249293773882</v>
      </c>
      <c r="D41" s="94">
        <f>[1]MercLab!D362</f>
        <v>7.8260428236052624</v>
      </c>
      <c r="E41" s="94">
        <f>[1]MercLab!E362</f>
        <v>6.7850957432653116</v>
      </c>
      <c r="F41" s="94">
        <f>[1]MercLab!F362</f>
        <v>6.3340362212615897</v>
      </c>
      <c r="G41" s="94">
        <f>[1]MercLab!G362</f>
        <v>5.6547242190186466</v>
      </c>
      <c r="H41" s="100" t="str">
        <f>[1]MercLab!H362</f>
        <v>.</v>
      </c>
      <c r="I41" s="100" t="str">
        <f>[1]MercLab!I362</f>
        <v>.</v>
      </c>
    </row>
    <row r="42" spans="1:9">
      <c r="A42" s="37" t="s">
        <v>138</v>
      </c>
      <c r="B42" s="94">
        <f>[1]MercLab!C363</f>
        <v>6.9468535030964995</v>
      </c>
      <c r="C42" s="216">
        <f t="shared" si="5"/>
        <v>8.1245892499284018</v>
      </c>
      <c r="D42" s="94" t="str">
        <f>[1]MercLab!D363</f>
        <v>.</v>
      </c>
      <c r="E42" s="94">
        <f>[1]MercLab!E363</f>
        <v>8.1245892499284018</v>
      </c>
      <c r="F42" s="94" t="str">
        <f>[1]MercLab!F363</f>
        <v>.</v>
      </c>
      <c r="G42" s="94">
        <f>[1]MercLab!G363</f>
        <v>5.6399604333603142</v>
      </c>
      <c r="H42" s="100" t="str">
        <f>[1]MercLab!H363</f>
        <v>.</v>
      </c>
      <c r="I42" s="100" t="str">
        <f>[1]MercLab!I363</f>
        <v>.</v>
      </c>
    </row>
    <row r="43" spans="1:9">
      <c r="A43" s="36" t="s">
        <v>127</v>
      </c>
      <c r="B43" s="94">
        <f>[1]MercLab!C364</f>
        <v>8.4425528232443998</v>
      </c>
      <c r="C43" s="216">
        <f t="shared" si="5"/>
        <v>8.9158049852566652</v>
      </c>
      <c r="D43" s="94">
        <f>[1]MercLab!D364</f>
        <v>12.257895440088163</v>
      </c>
      <c r="E43" s="94">
        <f>[1]MercLab!E364</f>
        <v>9.1279694241082261</v>
      </c>
      <c r="F43" s="94">
        <f>[1]MercLab!F364</f>
        <v>5.3615500915736041</v>
      </c>
      <c r="G43" s="94">
        <f>[1]MercLab!G364</f>
        <v>7.4751572186635089</v>
      </c>
      <c r="H43" s="100" t="str">
        <f>[1]MercLab!H364</f>
        <v>.</v>
      </c>
      <c r="I43" s="100" t="str">
        <f>[1]MercLab!I364</f>
        <v>.</v>
      </c>
    </row>
    <row r="44" spans="1:9">
      <c r="A44" s="36" t="s">
        <v>128</v>
      </c>
      <c r="B44" s="94">
        <f>[1]MercLab!C365</f>
        <v>9.8922754775171455</v>
      </c>
      <c r="C44" s="216">
        <f t="shared" si="5"/>
        <v>13.264962803786418</v>
      </c>
      <c r="D44" s="94">
        <f>[1]MercLab!D365</f>
        <v>14.36721021572821</v>
      </c>
      <c r="E44" s="94">
        <f>[1]MercLab!E365</f>
        <v>12.162715391844625</v>
      </c>
      <c r="F44" s="94" t="str">
        <f>[1]MercLab!F365</f>
        <v>.</v>
      </c>
      <c r="G44" s="94">
        <f>[1]MercLab!G365</f>
        <v>8.1857213677299683</v>
      </c>
      <c r="H44" s="100" t="str">
        <f>[1]MercLab!H365</f>
        <v>.</v>
      </c>
      <c r="I44" s="100" t="str">
        <f>[1]MercLab!I365</f>
        <v>.</v>
      </c>
    </row>
    <row r="45" spans="1:9">
      <c r="A45" s="36" t="s">
        <v>129</v>
      </c>
      <c r="B45" s="94">
        <f>[1]MercLab!C366</f>
        <v>11.031412305084366</v>
      </c>
      <c r="C45" s="216">
        <f t="shared" si="5"/>
        <v>15.633735757946745</v>
      </c>
      <c r="D45" s="94">
        <f>[1]MercLab!D366</f>
        <v>16.095808271091766</v>
      </c>
      <c r="E45" s="94">
        <f>[1]MercLab!E366</f>
        <v>15.171663244801724</v>
      </c>
      <c r="F45" s="94" t="str">
        <f>[1]MercLab!F366</f>
        <v>.</v>
      </c>
      <c r="G45" s="94">
        <f>[1]MercLab!G366</f>
        <v>8.2162587735851496</v>
      </c>
      <c r="H45" s="100" t="str">
        <f>[1]MercLab!H366</f>
        <v>.</v>
      </c>
      <c r="I45" s="100" t="str">
        <f>[1]MercLab!I366</f>
        <v>.</v>
      </c>
    </row>
    <row r="46" spans="1:9">
      <c r="A46" s="36" t="s">
        <v>130</v>
      </c>
      <c r="B46" s="94">
        <f>[1]MercLab!C367</f>
        <v>9.2644369376256286</v>
      </c>
      <c r="C46" s="216">
        <f t="shared" si="5"/>
        <v>15.324045425634131</v>
      </c>
      <c r="D46" s="94">
        <f>[1]MercLab!D367</f>
        <v>17</v>
      </c>
      <c r="E46" s="94">
        <f>[1]MercLab!E367</f>
        <v>13.648090851268261</v>
      </c>
      <c r="F46" s="94" t="str">
        <f>[1]MercLab!F367</f>
        <v>.</v>
      </c>
      <c r="G46" s="94">
        <f>[1]MercLab!G367</f>
        <v>8.2748224650304731</v>
      </c>
      <c r="H46" s="100" t="str">
        <f>[1]MercLab!H367</f>
        <v>.</v>
      </c>
      <c r="I46" s="100" t="str">
        <f>[1]MercLab!I367</f>
        <v>.</v>
      </c>
    </row>
    <row r="47" spans="1:9">
      <c r="A47" s="146"/>
      <c r="B47" s="108"/>
      <c r="C47" s="108"/>
      <c r="D47" s="108"/>
      <c r="E47" s="108"/>
      <c r="F47" s="108"/>
      <c r="G47" s="108"/>
      <c r="H47" s="114"/>
      <c r="I47" s="114"/>
    </row>
    <row r="48" spans="1:9">
      <c r="A48" s="112" t="s">
        <v>16</v>
      </c>
      <c r="B48" s="210"/>
      <c r="C48" s="210"/>
      <c r="D48" s="210"/>
      <c r="E48" s="210"/>
      <c r="F48" s="210"/>
      <c r="G48" s="210"/>
      <c r="H48" s="118">
        <f>[1]MercLab!H368</f>
        <v>6</v>
      </c>
      <c r="I48" s="118" t="str">
        <f>[1]MercLab!I368</f>
        <v>.</v>
      </c>
    </row>
    <row r="49" spans="1:9">
      <c r="A49" s="144" t="s">
        <v>46</v>
      </c>
      <c r="B49" s="94">
        <f>[1]MercLab!C369</f>
        <v>4.8680731336283136</v>
      </c>
      <c r="C49" s="216">
        <f t="shared" ref="C49:C52" si="7">AVERAGE(D49:F49)</f>
        <v>5.210776824357902</v>
      </c>
      <c r="D49" s="94" t="str">
        <f>[1]MercLab!D369</f>
        <v>.</v>
      </c>
      <c r="E49" s="94">
        <f>[1]MercLab!E369</f>
        <v>5.210776824357902</v>
      </c>
      <c r="F49" s="94" t="str">
        <f>[1]MercLab!F369</f>
        <v>.</v>
      </c>
      <c r="G49" s="94">
        <f>[1]MercLab!G369</f>
        <v>4.6323063884313491</v>
      </c>
      <c r="H49" s="100" t="str">
        <f>[1]MercLab!H369</f>
        <v>.</v>
      </c>
      <c r="I49" s="100" t="str">
        <f>[1]MercLab!I369</f>
        <v>.</v>
      </c>
    </row>
    <row r="50" spans="1:9">
      <c r="A50" s="144" t="s">
        <v>47</v>
      </c>
      <c r="B50" s="94">
        <f>[1]MercLab!C370</f>
        <v>7.4645811020070516</v>
      </c>
      <c r="C50" s="216">
        <f t="shared" si="7"/>
        <v>8.1226728590353847</v>
      </c>
      <c r="D50" s="94" t="str">
        <f>[1]MercLab!D370</f>
        <v>.</v>
      </c>
      <c r="E50" s="94">
        <f>[1]MercLab!E370</f>
        <v>8.1226728590353847</v>
      </c>
      <c r="F50" s="94" t="str">
        <f>[1]MercLab!F370</f>
        <v>.</v>
      </c>
      <c r="G50" s="94">
        <f>[1]MercLab!G370</f>
        <v>6.384852723564526</v>
      </c>
      <c r="H50" s="100">
        <f>[1]MercLab!H370</f>
        <v>6</v>
      </c>
      <c r="I50" s="100" t="str">
        <f>[1]MercLab!I370</f>
        <v>.</v>
      </c>
    </row>
    <row r="51" spans="1:9">
      <c r="A51" s="144" t="s">
        <v>68</v>
      </c>
      <c r="B51" s="100">
        <f>[1]MercLab!C371</f>
        <v>8.571580215008046</v>
      </c>
      <c r="C51" s="216">
        <f t="shared" si="7"/>
        <v>9.1694916386463277</v>
      </c>
      <c r="D51" s="100">
        <f>[1]MercLab!D371</f>
        <v>12.297785417105688</v>
      </c>
      <c r="E51" s="100">
        <f>[1]MercLab!E371</f>
        <v>8.9191301121422413</v>
      </c>
      <c r="F51" s="100">
        <f>[1]MercLab!F371</f>
        <v>6.2915593866910555</v>
      </c>
      <c r="G51" s="100">
        <f>[1]MercLab!G371</f>
        <v>7.0895315542782349</v>
      </c>
      <c r="H51" s="100" t="str">
        <f>[1]MercLab!H371</f>
        <v>.</v>
      </c>
      <c r="I51" s="100" t="str">
        <f>[1]MercLab!I371</f>
        <v>.</v>
      </c>
    </row>
    <row r="52" spans="1:9">
      <c r="A52" s="144" t="s">
        <v>64</v>
      </c>
      <c r="B52" s="100">
        <f>[1]MercLab!C372</f>
        <v>7.7549037546731805</v>
      </c>
      <c r="C52" s="216">
        <f t="shared" si="7"/>
        <v>9.7360994728116221</v>
      </c>
      <c r="D52" s="100" t="str">
        <f>[1]MercLab!D372</f>
        <v>.</v>
      </c>
      <c r="E52" s="100">
        <f>[1]MercLab!E372</f>
        <v>9.7360994728116221</v>
      </c>
      <c r="F52" s="100" t="str">
        <f>[1]MercLab!F372</f>
        <v>.</v>
      </c>
      <c r="G52" s="100">
        <f>[1]MercLab!G372</f>
        <v>6.5007119076688644</v>
      </c>
      <c r="H52" s="100" t="str">
        <f>[1]MercLab!H372</f>
        <v>.</v>
      </c>
      <c r="I52" s="100" t="str">
        <f>[1]MercLab!I372</f>
        <v>.</v>
      </c>
    </row>
    <row r="53" spans="1:9">
      <c r="A53" s="202"/>
      <c r="B53" s="201"/>
      <c r="C53" s="201"/>
      <c r="D53" s="201"/>
      <c r="E53" s="201"/>
      <c r="F53" s="201"/>
      <c r="G53" s="201"/>
      <c r="H53" s="201"/>
      <c r="I53" s="201"/>
    </row>
    <row r="54" spans="1:9">
      <c r="A54" s="14" t="str">
        <f>'C01'!$A$46</f>
        <v>Fuente: Instituto Nacional de Estadística (INE). XLI Encuesta Permanente de Hogares de Propósitos Múltiples, Mayo 2011.</v>
      </c>
      <c r="B54" s="148"/>
      <c r="C54" s="148"/>
      <c r="D54" s="148"/>
      <c r="E54" s="148"/>
      <c r="F54" s="148"/>
      <c r="G54" s="148"/>
      <c r="H54" s="148"/>
      <c r="I54" s="148"/>
    </row>
    <row r="55" spans="1:9">
      <c r="A55" s="38" t="str">
        <f>'C02'!$A$46</f>
        <v>(Promedio de salarios mínimos por rama)</v>
      </c>
      <c r="B55" s="148"/>
      <c r="C55" s="148"/>
      <c r="D55" s="148"/>
      <c r="E55" s="148"/>
      <c r="F55" s="148"/>
      <c r="G55" s="148"/>
      <c r="H55" s="148"/>
      <c r="I55" s="148"/>
    </row>
    <row r="56" spans="1:9">
      <c r="A56" s="38" t="s">
        <v>135</v>
      </c>
      <c r="B56" s="148"/>
      <c r="C56" s="148"/>
      <c r="D56" s="148"/>
      <c r="E56" s="148"/>
      <c r="F56" s="148"/>
      <c r="G56" s="148"/>
      <c r="H56" s="148"/>
      <c r="I56" s="148"/>
    </row>
    <row r="57" spans="1:9">
      <c r="A57" s="148"/>
      <c r="B57" s="148"/>
      <c r="C57" s="148"/>
      <c r="D57" s="39"/>
      <c r="E57" s="148"/>
      <c r="F57" s="148"/>
      <c r="G57" s="148"/>
      <c r="H57" s="148"/>
      <c r="I57" s="148"/>
    </row>
    <row r="58" spans="1:9">
      <c r="A58" s="268" t="s">
        <v>107</v>
      </c>
      <c r="B58" s="268"/>
      <c r="C58" s="268"/>
      <c r="D58" s="268"/>
      <c r="E58" s="268"/>
      <c r="F58" s="268"/>
      <c r="G58" s="268"/>
      <c r="H58" s="268"/>
      <c r="I58" s="268"/>
    </row>
    <row r="59" spans="1:9">
      <c r="A59" s="268" t="s">
        <v>106</v>
      </c>
      <c r="B59" s="268"/>
      <c r="C59" s="268"/>
      <c r="D59" s="268"/>
      <c r="E59" s="268"/>
      <c r="F59" s="268"/>
      <c r="G59" s="268"/>
      <c r="H59" s="268"/>
      <c r="I59" s="268"/>
    </row>
    <row r="60" spans="1:9">
      <c r="A60" s="268" t="s">
        <v>41</v>
      </c>
      <c r="B60" s="268"/>
      <c r="C60" s="268"/>
      <c r="D60" s="268"/>
      <c r="E60" s="268"/>
      <c r="F60" s="268"/>
      <c r="G60" s="268"/>
      <c r="H60" s="268"/>
      <c r="I60" s="268"/>
    </row>
    <row r="61" spans="1:9">
      <c r="A61" s="148" t="s">
        <v>21</v>
      </c>
      <c r="B61" s="148"/>
      <c r="C61" s="148"/>
      <c r="D61" s="148"/>
      <c r="E61" s="148"/>
      <c r="F61" s="148"/>
      <c r="G61" s="148"/>
      <c r="H61" s="148"/>
      <c r="I61" s="148"/>
    </row>
    <row r="62" spans="1:9">
      <c r="A62" s="269" t="s">
        <v>39</v>
      </c>
      <c r="B62" s="269" t="s">
        <v>35</v>
      </c>
      <c r="C62" s="271" t="s">
        <v>8</v>
      </c>
      <c r="D62" s="271"/>
      <c r="E62" s="271"/>
      <c r="F62" s="271"/>
      <c r="G62" s="269" t="s">
        <v>36</v>
      </c>
      <c r="H62" s="269" t="s">
        <v>44</v>
      </c>
      <c r="I62" s="269" t="s">
        <v>37</v>
      </c>
    </row>
    <row r="63" spans="1:9" ht="24" customHeight="1">
      <c r="A63" s="270"/>
      <c r="B63" s="270"/>
      <c r="C63" s="41" t="s">
        <v>0</v>
      </c>
      <c r="D63" s="41" t="s">
        <v>141</v>
      </c>
      <c r="E63" s="41" t="s">
        <v>12</v>
      </c>
      <c r="F63" s="41" t="s">
        <v>142</v>
      </c>
      <c r="G63" s="270"/>
      <c r="H63" s="270"/>
      <c r="I63" s="270" t="s">
        <v>38</v>
      </c>
    </row>
    <row r="64" spans="1:9">
      <c r="A64" s="40"/>
      <c r="B64" s="40"/>
      <c r="C64" s="42"/>
      <c r="D64" s="40"/>
      <c r="E64" s="40"/>
      <c r="F64" s="40"/>
      <c r="G64" s="40"/>
      <c r="H64" s="40"/>
      <c r="I64" s="40"/>
    </row>
    <row r="65" spans="1:9">
      <c r="A65" s="113" t="s">
        <v>89</v>
      </c>
      <c r="B65" s="99">
        <f>B7</f>
        <v>7.3757808410050618</v>
      </c>
      <c r="C65" s="99">
        <f t="shared" ref="C65:I65" si="8">C7</f>
        <v>8.8014387869307615</v>
      </c>
      <c r="D65" s="99">
        <f t="shared" si="8"/>
        <v>12.297785417105688</v>
      </c>
      <c r="E65" s="99">
        <f t="shared" si="8"/>
        <v>7.8149715569955385</v>
      </c>
      <c r="F65" s="99">
        <f t="shared" si="8"/>
        <v>6.2915593866910555</v>
      </c>
      <c r="G65" s="99">
        <f t="shared" si="8"/>
        <v>6.072785219428674</v>
      </c>
      <c r="H65" s="99">
        <f t="shared" si="8"/>
        <v>6</v>
      </c>
      <c r="I65" s="99" t="str">
        <f t="shared" si="8"/>
        <v>.</v>
      </c>
    </row>
    <row r="66" spans="1:9">
      <c r="A66" s="43"/>
      <c r="B66" s="149"/>
      <c r="C66" s="149"/>
      <c r="D66" s="149"/>
      <c r="E66" s="149"/>
      <c r="F66" s="149"/>
      <c r="G66" s="149"/>
      <c r="H66" s="149"/>
      <c r="I66" s="149"/>
    </row>
    <row r="67" spans="1:9">
      <c r="A67" s="44" t="s">
        <v>17</v>
      </c>
      <c r="B67" s="91"/>
      <c r="C67" s="91"/>
      <c r="D67" s="91"/>
      <c r="E67" s="91"/>
      <c r="F67" s="91"/>
      <c r="G67" s="91"/>
      <c r="H67" s="116">
        <f>[1]MercLab!H374</f>
        <v>6</v>
      </c>
      <c r="I67" s="116" t="str">
        <f>[1]MercLab!I374</f>
        <v>.</v>
      </c>
    </row>
    <row r="68" spans="1:9">
      <c r="A68" s="45" t="s">
        <v>73</v>
      </c>
      <c r="B68" s="100">
        <f>[1]MercLab!C375</f>
        <v>4.8600890934039187</v>
      </c>
      <c r="C68" s="216">
        <f t="shared" ref="C68:C77" si="9">AVERAGE(D68:F68)</f>
        <v>5.199243037269154</v>
      </c>
      <c r="D68" s="100" t="str">
        <f>[1]MercLab!D375</f>
        <v>.</v>
      </c>
      <c r="E68" s="100">
        <f>[1]MercLab!E375</f>
        <v>5.199243037269154</v>
      </c>
      <c r="F68" s="100" t="str">
        <f>[1]MercLab!F375</f>
        <v>.</v>
      </c>
      <c r="G68" s="100">
        <f>[1]MercLab!G375</f>
        <v>4.6279091836695523</v>
      </c>
      <c r="H68" s="100" t="str">
        <f>[1]MercLab!H375</f>
        <v>.</v>
      </c>
      <c r="I68" s="100" t="str">
        <f>[1]MercLab!I375</f>
        <v>.</v>
      </c>
    </row>
    <row r="69" spans="1:9">
      <c r="A69" s="45" t="s">
        <v>91</v>
      </c>
      <c r="B69" s="100">
        <f>[1]MercLab!C376</f>
        <v>5.9955253970185289</v>
      </c>
      <c r="C69" s="216">
        <f t="shared" si="9"/>
        <v>6.3614955798076025</v>
      </c>
      <c r="D69" s="100" t="str">
        <f>[1]MercLab!D376</f>
        <v>.</v>
      </c>
      <c r="E69" s="100">
        <f>[1]MercLab!E376</f>
        <v>6.3614955798076025</v>
      </c>
      <c r="F69" s="100" t="str">
        <f>[1]MercLab!F376</f>
        <v>.</v>
      </c>
      <c r="G69" s="100">
        <f>[1]MercLab!G376</f>
        <v>5.5</v>
      </c>
      <c r="H69" s="100" t="str">
        <f>[1]MercLab!H376</f>
        <v>.</v>
      </c>
      <c r="I69" s="100" t="str">
        <f>[1]MercLab!I376</f>
        <v>.</v>
      </c>
    </row>
    <row r="70" spans="1:9">
      <c r="A70" s="45" t="s">
        <v>74</v>
      </c>
      <c r="B70" s="100">
        <f>[1]MercLab!C377</f>
        <v>7.4645811020070516</v>
      </c>
      <c r="C70" s="216">
        <f t="shared" si="9"/>
        <v>8.1226728590353847</v>
      </c>
      <c r="D70" s="100" t="str">
        <f>[1]MercLab!D377</f>
        <v>.</v>
      </c>
      <c r="E70" s="100">
        <f>[1]MercLab!E377</f>
        <v>8.1226728590353847</v>
      </c>
      <c r="F70" s="100" t="str">
        <f>[1]MercLab!F377</f>
        <v>.</v>
      </c>
      <c r="G70" s="100">
        <f>[1]MercLab!G377</f>
        <v>6.384852723564526</v>
      </c>
      <c r="H70" s="100">
        <f>[1]MercLab!H377</f>
        <v>6</v>
      </c>
      <c r="I70" s="100" t="str">
        <f>[1]MercLab!I377</f>
        <v>.</v>
      </c>
    </row>
    <row r="71" spans="1:9">
      <c r="A71" s="45" t="s">
        <v>75</v>
      </c>
      <c r="B71" s="100">
        <f>[1]MercLab!C378</f>
        <v>10.965239695506087</v>
      </c>
      <c r="C71" s="216">
        <f t="shared" si="9"/>
        <v>10.757469872239083</v>
      </c>
      <c r="D71" s="100">
        <f>[1]MercLab!D378</f>
        <v>11.764827669155768</v>
      </c>
      <c r="E71" s="100">
        <f>[1]MercLab!E378</f>
        <v>9.7501120753223987</v>
      </c>
      <c r="F71" s="100" t="str">
        <f>[1]MercLab!F378</f>
        <v>.</v>
      </c>
      <c r="G71" s="100">
        <f>[1]MercLab!G378</f>
        <v>7</v>
      </c>
      <c r="H71" s="100" t="str">
        <f>[1]MercLab!H378</f>
        <v>.</v>
      </c>
      <c r="I71" s="100" t="str">
        <f>[1]MercLab!I378</f>
        <v>.</v>
      </c>
    </row>
    <row r="72" spans="1:9">
      <c r="A72" s="45" t="s">
        <v>92</v>
      </c>
      <c r="B72" s="100">
        <f>[1]MercLab!C379</f>
        <v>6.4415777420255749</v>
      </c>
      <c r="C72" s="216">
        <f t="shared" si="9"/>
        <v>8.5775874148313793</v>
      </c>
      <c r="D72" s="100">
        <f>[1]MercLab!D379</f>
        <v>10.784167760518704</v>
      </c>
      <c r="E72" s="100">
        <f>[1]MercLab!E379</f>
        <v>6.3710070691440537</v>
      </c>
      <c r="F72" s="100" t="str">
        <f>[1]MercLab!F379</f>
        <v>.</v>
      </c>
      <c r="G72" s="100">
        <f>[1]MercLab!G379</f>
        <v>6.5364234514681492</v>
      </c>
      <c r="H72" s="100" t="str">
        <f>[1]MercLab!H379</f>
        <v>.</v>
      </c>
      <c r="I72" s="100" t="str">
        <f>[1]MercLab!I379</f>
        <v>.</v>
      </c>
    </row>
    <row r="73" spans="1:9">
      <c r="A73" s="45" t="s">
        <v>110</v>
      </c>
      <c r="B73" s="100">
        <f>[1]MercLab!C380</f>
        <v>7.7588830060070482</v>
      </c>
      <c r="C73" s="216">
        <f t="shared" si="9"/>
        <v>10.569715424552017</v>
      </c>
      <c r="D73" s="100">
        <f>[1]MercLab!D380</f>
        <v>12</v>
      </c>
      <c r="E73" s="100">
        <f>[1]MercLab!E380</f>
        <v>9.1394308491040341</v>
      </c>
      <c r="F73" s="100" t="str">
        <f>[1]MercLab!F380</f>
        <v>.</v>
      </c>
      <c r="G73" s="100">
        <f>[1]MercLab!G380</f>
        <v>6.7663349266671489</v>
      </c>
      <c r="H73" s="100" t="str">
        <f>[1]MercLab!H380</f>
        <v>.</v>
      </c>
      <c r="I73" s="100" t="str">
        <f>[1]MercLab!I380</f>
        <v>.</v>
      </c>
    </row>
    <row r="74" spans="1:9">
      <c r="A74" s="45" t="s">
        <v>77</v>
      </c>
      <c r="B74" s="100">
        <f>[1]MercLab!C381</f>
        <v>8.3463613979448468</v>
      </c>
      <c r="C74" s="216">
        <f t="shared" si="9"/>
        <v>9.8696131387737793</v>
      </c>
      <c r="D74" s="100">
        <f>[1]MercLab!D381</f>
        <v>11.046028258884126</v>
      </c>
      <c r="E74" s="100">
        <f>[1]MercLab!E381</f>
        <v>8.6931980186634306</v>
      </c>
      <c r="F74" s="100" t="str">
        <f>[1]MercLab!F381</f>
        <v>.</v>
      </c>
      <c r="G74" s="100">
        <f>[1]MercLab!G381</f>
        <v>7.6006193628288816</v>
      </c>
      <c r="H74" s="100" t="str">
        <f>[1]MercLab!H381</f>
        <v>.</v>
      </c>
      <c r="I74" s="100" t="str">
        <f>[1]MercLab!I381</f>
        <v>.</v>
      </c>
    </row>
    <row r="75" spans="1:9">
      <c r="A75" s="45" t="s">
        <v>76</v>
      </c>
      <c r="B75" s="100">
        <f>[1]MercLab!C382</f>
        <v>10.869087868353065</v>
      </c>
      <c r="C75" s="216">
        <f t="shared" si="9"/>
        <v>12.087207880295889</v>
      </c>
      <c r="D75" s="100">
        <f>[1]MercLab!D382</f>
        <v>14.010998840634043</v>
      </c>
      <c r="E75" s="100">
        <f>[1]MercLab!E382</f>
        <v>10.163416919957733</v>
      </c>
      <c r="F75" s="100" t="str">
        <f>[1]MercLab!F382</f>
        <v>.</v>
      </c>
      <c r="G75" s="100">
        <f>[1]MercLab!G382</f>
        <v>12.968682646839724</v>
      </c>
      <c r="H75" s="100" t="str">
        <f>[1]MercLab!H382</f>
        <v>.</v>
      </c>
      <c r="I75" s="100" t="str">
        <f>[1]MercLab!I382</f>
        <v>.</v>
      </c>
    </row>
    <row r="76" spans="1:9">
      <c r="A76" s="45" t="s">
        <v>78</v>
      </c>
      <c r="B76" s="100">
        <f>[1]MercLab!C383</f>
        <v>9.8990263038290625</v>
      </c>
      <c r="C76" s="216">
        <f t="shared" si="9"/>
        <v>9.5601759810996789</v>
      </c>
      <c r="D76" s="100">
        <f>[1]MercLab!D383</f>
        <v>12.331838055249769</v>
      </c>
      <c r="E76" s="100">
        <f>[1]MercLab!E383</f>
        <v>10.057130501358213</v>
      </c>
      <c r="F76" s="100">
        <f>[1]MercLab!F383</f>
        <v>6.2915593866910555</v>
      </c>
      <c r="G76" s="100">
        <f>[1]MercLab!G383</f>
        <v>7.2631230462562808</v>
      </c>
      <c r="H76" s="100" t="str">
        <f>[1]MercLab!H383</f>
        <v>.</v>
      </c>
      <c r="I76" s="100" t="str">
        <f>[1]MercLab!I383</f>
        <v>.</v>
      </c>
    </row>
    <row r="77" spans="1:9">
      <c r="A77" s="45" t="s">
        <v>79</v>
      </c>
      <c r="B77" s="100">
        <f>[1]MercLab!C384</f>
        <v>7.7549037546731805</v>
      </c>
      <c r="C77" s="216">
        <f t="shared" si="9"/>
        <v>9.7360994728116221</v>
      </c>
      <c r="D77" s="100" t="str">
        <f>[1]MercLab!D384</f>
        <v>.</v>
      </c>
      <c r="E77" s="100">
        <f>[1]MercLab!E384</f>
        <v>9.7360994728116221</v>
      </c>
      <c r="F77" s="100" t="str">
        <f>[1]MercLab!F384</f>
        <v>.</v>
      </c>
      <c r="G77" s="100">
        <f>[1]MercLab!G384</f>
        <v>6.5007119076688644</v>
      </c>
      <c r="H77" s="100" t="str">
        <f>[1]MercLab!H384</f>
        <v>.</v>
      </c>
      <c r="I77" s="100" t="str">
        <f>[1]MercLab!I384</f>
        <v>.</v>
      </c>
    </row>
    <row r="78" spans="1:9">
      <c r="A78" s="10"/>
      <c r="B78" s="114"/>
      <c r="C78" s="114"/>
      <c r="D78" s="114"/>
      <c r="E78" s="114"/>
      <c r="F78" s="114"/>
      <c r="G78" s="114"/>
      <c r="H78" s="114"/>
      <c r="I78" s="114"/>
    </row>
    <row r="79" spans="1:9">
      <c r="A79" s="44" t="s">
        <v>18</v>
      </c>
      <c r="B79" s="210"/>
      <c r="C79" s="210"/>
      <c r="D79" s="210"/>
      <c r="E79" s="210"/>
      <c r="F79" s="210"/>
      <c r="G79" s="210"/>
      <c r="H79" s="118">
        <f>[1]MercLab!H386</f>
        <v>6</v>
      </c>
      <c r="I79" s="118" t="str">
        <f>[1]MercLab!I386</f>
        <v>.</v>
      </c>
    </row>
    <row r="80" spans="1:9">
      <c r="A80" s="45" t="s">
        <v>93</v>
      </c>
      <c r="B80" s="100">
        <f>[1]MercLab!C387</f>
        <v>13.000199733738407</v>
      </c>
      <c r="C80" s="216">
        <f t="shared" ref="C80:C90" si="10">AVERAGE(D80:F80)</f>
        <v>12.974145967649569</v>
      </c>
      <c r="D80" s="100">
        <f>[1]MercLab!D387</f>
        <v>13.776609276795535</v>
      </c>
      <c r="E80" s="100">
        <f>[1]MercLab!E387</f>
        <v>12.171682658503602</v>
      </c>
      <c r="F80" s="100" t="str">
        <f>[1]MercLab!F387</f>
        <v>.</v>
      </c>
      <c r="G80" s="100">
        <f>[1]MercLab!G387</f>
        <v>12.44958546428656</v>
      </c>
      <c r="H80" s="100" t="str">
        <f>[1]MercLab!H387</f>
        <v>.</v>
      </c>
      <c r="I80" s="100" t="str">
        <f>[1]MercLab!I387</f>
        <v>.</v>
      </c>
    </row>
    <row r="81" spans="1:9">
      <c r="A81" s="45" t="s">
        <v>80</v>
      </c>
      <c r="B81" s="100">
        <f>[1]MercLab!C388</f>
        <v>11.824086131146965</v>
      </c>
      <c r="C81" s="216">
        <f t="shared" si="10"/>
        <v>12.618388282853594</v>
      </c>
      <c r="D81" s="100">
        <f>[1]MercLab!D388</f>
        <v>12.698686852792417</v>
      </c>
      <c r="E81" s="100">
        <f>[1]MercLab!E388</f>
        <v>12.538089712914774</v>
      </c>
      <c r="F81" s="100" t="str">
        <f>[1]MercLab!F388</f>
        <v>.</v>
      </c>
      <c r="G81" s="100">
        <f>[1]MercLab!G388</f>
        <v>10.30203431267404</v>
      </c>
      <c r="H81" s="100" t="str">
        <f>[1]MercLab!H388</f>
        <v>.</v>
      </c>
      <c r="I81" s="100" t="str">
        <f>[1]MercLab!I388</f>
        <v>.</v>
      </c>
    </row>
    <row r="82" spans="1:9">
      <c r="A82" s="45" t="s">
        <v>81</v>
      </c>
      <c r="B82" s="100">
        <f>[1]MercLab!C389</f>
        <v>11.617575256037918</v>
      </c>
      <c r="C82" s="216">
        <f t="shared" si="10"/>
        <v>12.004904021056312</v>
      </c>
      <c r="D82" s="100">
        <f>[1]MercLab!D389</f>
        <v>12.557183972061289</v>
      </c>
      <c r="E82" s="100">
        <f>[1]MercLab!E389</f>
        <v>11.452624070051334</v>
      </c>
      <c r="F82" s="100" t="str">
        <f>[1]MercLab!F389</f>
        <v>.</v>
      </c>
      <c r="G82" s="100">
        <f>[1]MercLab!G389</f>
        <v>10.21877697885088</v>
      </c>
      <c r="H82" s="100" t="str">
        <f>[1]MercLab!H389</f>
        <v>.</v>
      </c>
      <c r="I82" s="100" t="str">
        <f>[1]MercLab!I389</f>
        <v>.</v>
      </c>
    </row>
    <row r="83" spans="1:9">
      <c r="A83" s="45" t="s">
        <v>82</v>
      </c>
      <c r="B83" s="100">
        <f>[1]MercLab!C390</f>
        <v>7.3943756598968307</v>
      </c>
      <c r="C83" s="216">
        <f t="shared" si="10"/>
        <v>10.936973595362135</v>
      </c>
      <c r="D83" s="100">
        <f>[1]MercLab!D390</f>
        <v>12.355466224535002</v>
      </c>
      <c r="E83" s="100">
        <f>[1]MercLab!E390</f>
        <v>9.5184809661892675</v>
      </c>
      <c r="F83" s="100" t="str">
        <f>[1]MercLab!F390</f>
        <v>.</v>
      </c>
      <c r="G83" s="100">
        <f>[1]MercLab!G390</f>
        <v>6.4482984389761286</v>
      </c>
      <c r="H83" s="100" t="str">
        <f>[1]MercLab!H390</f>
        <v>.</v>
      </c>
      <c r="I83" s="100" t="str">
        <f>[1]MercLab!I390</f>
        <v>.</v>
      </c>
    </row>
    <row r="84" spans="1:9">
      <c r="A84" s="45" t="s">
        <v>83</v>
      </c>
      <c r="B84" s="100">
        <f>[1]MercLab!C391</f>
        <v>4.8059515989320971</v>
      </c>
      <c r="C84" s="216">
        <f t="shared" si="10"/>
        <v>5.0957326581460674</v>
      </c>
      <c r="D84" s="100" t="str">
        <f>[1]MercLab!D391</f>
        <v>.</v>
      </c>
      <c r="E84" s="100">
        <f>[1]MercLab!E391</f>
        <v>5.0957326581460674</v>
      </c>
      <c r="F84" s="100" t="str">
        <f>[1]MercLab!F391</f>
        <v>.</v>
      </c>
      <c r="G84" s="100">
        <f>[1]MercLab!G391</f>
        <v>4.620988730129417</v>
      </c>
      <c r="H84" s="100" t="str">
        <f>[1]MercLab!H391</f>
        <v>.</v>
      </c>
      <c r="I84" s="100" t="str">
        <f>[1]MercLab!I391</f>
        <v>.</v>
      </c>
    </row>
    <row r="85" spans="1:9">
      <c r="A85" s="45" t="s">
        <v>84</v>
      </c>
      <c r="B85" s="100">
        <f>[1]MercLab!C392</f>
        <v>7.2674109182231721</v>
      </c>
      <c r="C85" s="216">
        <f t="shared" si="10"/>
        <v>7.5705953389887632</v>
      </c>
      <c r="D85" s="100">
        <f>[1]MercLab!D392</f>
        <v>7.9781233688669166</v>
      </c>
      <c r="E85" s="100">
        <f>[1]MercLab!E392</f>
        <v>7.1630673091106098</v>
      </c>
      <c r="F85" s="100" t="str">
        <f>[1]MercLab!F392</f>
        <v>.</v>
      </c>
      <c r="G85" s="100">
        <f>[1]MercLab!G392</f>
        <v>7.2880649729938183</v>
      </c>
      <c r="H85" s="100" t="str">
        <f>[1]MercLab!H392</f>
        <v>.</v>
      </c>
      <c r="I85" s="100" t="str">
        <f>[1]MercLab!I392</f>
        <v>.</v>
      </c>
    </row>
    <row r="86" spans="1:9">
      <c r="A86" s="45" t="s">
        <v>95</v>
      </c>
      <c r="B86" s="100">
        <f>[1]MercLab!C393</f>
        <v>7.0487192852673592</v>
      </c>
      <c r="C86" s="216">
        <f t="shared" si="10"/>
        <v>8.1136268489980168</v>
      </c>
      <c r="D86" s="100">
        <f>[1]MercLab!D393</f>
        <v>9.1619209334568339</v>
      </c>
      <c r="E86" s="100">
        <f>[1]MercLab!E393</f>
        <v>7.0653327645391988</v>
      </c>
      <c r="F86" s="100" t="str">
        <f>[1]MercLab!F393</f>
        <v>.</v>
      </c>
      <c r="G86" s="100">
        <f>[1]MercLab!G393</f>
        <v>6.9168843537596789</v>
      </c>
      <c r="H86" s="100" t="str">
        <f>[1]MercLab!H393</f>
        <v>.</v>
      </c>
      <c r="I86" s="100" t="str">
        <f>[1]MercLab!I393</f>
        <v>.</v>
      </c>
    </row>
    <row r="87" spans="1:9">
      <c r="A87" s="45" t="s">
        <v>85</v>
      </c>
      <c r="B87" s="100">
        <f>[1]MercLab!C394</f>
        <v>5.9782432585902532</v>
      </c>
      <c r="C87" s="216">
        <f t="shared" si="10"/>
        <v>6.9418081196016175</v>
      </c>
      <c r="D87" s="100" t="str">
        <f>[1]MercLab!D394</f>
        <v>.</v>
      </c>
      <c r="E87" s="100">
        <f>[1]MercLab!E394</f>
        <v>6.9418081196016175</v>
      </c>
      <c r="F87" s="100" t="str">
        <f>[1]MercLab!F394</f>
        <v>.</v>
      </c>
      <c r="G87" s="100">
        <f>[1]MercLab!G394</f>
        <v>5.5455410176094793</v>
      </c>
      <c r="H87" s="100">
        <f>[1]MercLab!H394</f>
        <v>6</v>
      </c>
      <c r="I87" s="100" t="str">
        <f>[1]MercLab!I394</f>
        <v>.</v>
      </c>
    </row>
    <row r="88" spans="1:9">
      <c r="A88" s="45" t="s">
        <v>86</v>
      </c>
      <c r="B88" s="100">
        <f>[1]MercLab!C395</f>
        <v>7.3850396321739451</v>
      </c>
      <c r="C88" s="216">
        <f t="shared" si="10"/>
        <v>8.2003424831034017</v>
      </c>
      <c r="D88" s="100">
        <f>[1]MercLab!D395</f>
        <v>8.9238575222989205</v>
      </c>
      <c r="E88" s="100">
        <f>[1]MercLab!E395</f>
        <v>7.4768274439078821</v>
      </c>
      <c r="F88" s="100" t="str">
        <f>[1]MercLab!F395</f>
        <v>.</v>
      </c>
      <c r="G88" s="100">
        <f>[1]MercLab!G395</f>
        <v>6.4747042788994946</v>
      </c>
      <c r="H88" s="100" t="str">
        <f>[1]MercLab!H395</f>
        <v>.</v>
      </c>
      <c r="I88" s="100" t="str">
        <f>[1]MercLab!I395</f>
        <v>.</v>
      </c>
    </row>
    <row r="89" spans="1:9">
      <c r="A89" s="45" t="s">
        <v>94</v>
      </c>
      <c r="B89" s="100">
        <f>[1]MercLab!C396</f>
        <v>6.3907479828055767</v>
      </c>
      <c r="C89" s="216">
        <f t="shared" si="10"/>
        <v>6.62002952278009</v>
      </c>
      <c r="D89" s="100">
        <f>[1]MercLab!D396</f>
        <v>6.9663167603741973</v>
      </c>
      <c r="E89" s="100">
        <f>[1]MercLab!E396</f>
        <v>6.6013238350482366</v>
      </c>
      <c r="F89" s="100">
        <f>[1]MercLab!F396</f>
        <v>6.2924479729178362</v>
      </c>
      <c r="G89" s="100">
        <f>[1]MercLab!G396</f>
        <v>6.0266159891477065</v>
      </c>
      <c r="H89" s="100" t="str">
        <f>[1]MercLab!H396</f>
        <v>.</v>
      </c>
      <c r="I89" s="100" t="str">
        <f>[1]MercLab!I396</f>
        <v>.</v>
      </c>
    </row>
    <row r="90" spans="1:9">
      <c r="A90" s="45" t="s">
        <v>79</v>
      </c>
      <c r="B90" s="100">
        <f>[1]MercLab!C397</f>
        <v>7.5252724423528647</v>
      </c>
      <c r="C90" s="216">
        <f t="shared" si="10"/>
        <v>10.416244022095187</v>
      </c>
      <c r="D90" s="100">
        <f>[1]MercLab!D397</f>
        <v>17.5</v>
      </c>
      <c r="E90" s="100">
        <f>[1]MercLab!E397</f>
        <v>7.7487320662855623</v>
      </c>
      <c r="F90" s="100">
        <f>[1]MercLab!F397</f>
        <v>6</v>
      </c>
      <c r="G90" s="100">
        <f>[1]MercLab!G397</f>
        <v>6.2407552583272112</v>
      </c>
      <c r="H90" s="100" t="str">
        <f>[1]MercLab!H397</f>
        <v>.</v>
      </c>
      <c r="I90" s="100" t="str">
        <f>[1]MercLab!I397</f>
        <v>.</v>
      </c>
    </row>
    <row r="91" spans="1:9">
      <c r="A91" s="196"/>
      <c r="B91" s="200"/>
      <c r="C91" s="200"/>
      <c r="D91" s="200"/>
      <c r="E91" s="200"/>
      <c r="F91" s="200"/>
      <c r="G91" s="200"/>
      <c r="H91" s="200"/>
      <c r="I91" s="200"/>
    </row>
    <row r="92" spans="1:9">
      <c r="A92" s="14" t="str">
        <f>'C01'!$A$46</f>
        <v>Fuente: Instituto Nacional de Estadística (INE). XLI Encuesta Permanente de Hogares de Propósitos Múltiples, Mayo 2011.</v>
      </c>
      <c r="B92" s="148"/>
      <c r="C92" s="148"/>
      <c r="D92" s="148"/>
      <c r="E92" s="148"/>
      <c r="F92" s="148"/>
      <c r="G92" s="148"/>
      <c r="H92" s="148"/>
      <c r="I92" s="148"/>
    </row>
    <row r="93" spans="1:9">
      <c r="A93" s="38" t="str">
        <f>'C02'!$A$46</f>
        <v>(Promedio de salarios mínimos por rama)</v>
      </c>
      <c r="B93" s="148"/>
      <c r="C93" s="148"/>
      <c r="D93" s="148"/>
      <c r="E93" s="148"/>
      <c r="F93" s="148"/>
      <c r="G93" s="148"/>
      <c r="H93" s="148"/>
      <c r="I93" s="148"/>
    </row>
    <row r="94" spans="1:9">
      <c r="A94" s="38"/>
      <c r="B94" s="148"/>
      <c r="C94" s="148"/>
      <c r="D94" s="148"/>
      <c r="E94" s="148"/>
      <c r="F94" s="148"/>
      <c r="G94" s="148"/>
      <c r="H94" s="148"/>
      <c r="I94" s="148"/>
    </row>
    <row r="95" spans="1:9">
      <c r="A95" s="148"/>
      <c r="B95" s="148"/>
      <c r="C95" s="148"/>
      <c r="D95" s="148"/>
      <c r="E95" s="148"/>
      <c r="F95" s="148"/>
      <c r="G95" s="148"/>
      <c r="H95" s="148"/>
      <c r="I95" s="148"/>
    </row>
    <row r="96" spans="1:9">
      <c r="A96" s="148"/>
      <c r="B96" s="148"/>
      <c r="C96" s="148"/>
      <c r="D96" s="148"/>
      <c r="E96" s="148"/>
      <c r="F96" s="148"/>
      <c r="G96" s="148"/>
      <c r="H96" s="148"/>
      <c r="I96" s="148"/>
    </row>
    <row r="97" spans="1:9">
      <c r="A97" s="148"/>
      <c r="B97" s="148"/>
      <c r="C97" s="148"/>
      <c r="D97" s="148"/>
      <c r="E97" s="148"/>
      <c r="F97" s="148"/>
      <c r="G97" s="148"/>
      <c r="H97" s="148"/>
      <c r="I97" s="148"/>
    </row>
    <row r="98" spans="1:9">
      <c r="A98" s="148"/>
      <c r="B98" s="148"/>
      <c r="C98" s="148"/>
      <c r="D98" s="148"/>
      <c r="E98" s="148"/>
      <c r="F98" s="148"/>
      <c r="G98" s="148"/>
      <c r="H98" s="148"/>
      <c r="I98" s="148"/>
    </row>
    <row r="99" spans="1:9">
      <c r="A99" s="148"/>
      <c r="B99" s="148"/>
      <c r="C99" s="148"/>
      <c r="D99" s="148"/>
      <c r="E99" s="148"/>
      <c r="F99" s="148"/>
      <c r="G99" s="148"/>
      <c r="H99" s="148"/>
      <c r="I99" s="148"/>
    </row>
    <row r="100" spans="1:9">
      <c r="A100" s="148"/>
      <c r="B100" s="148"/>
      <c r="C100" s="148"/>
      <c r="D100" s="148"/>
      <c r="E100" s="148"/>
      <c r="F100" s="148"/>
      <c r="G100" s="148"/>
      <c r="H100" s="148"/>
      <c r="I100" s="148"/>
    </row>
    <row r="101" spans="1:9">
      <c r="A101" s="148"/>
      <c r="B101" s="148"/>
      <c r="C101" s="148"/>
      <c r="D101" s="148"/>
      <c r="E101" s="148"/>
      <c r="F101" s="148"/>
      <c r="G101" s="148"/>
      <c r="H101" s="148"/>
      <c r="I101" s="148"/>
    </row>
    <row r="102" spans="1:9">
      <c r="A102" s="148"/>
      <c r="B102" s="148"/>
      <c r="C102" s="148"/>
      <c r="D102" s="148"/>
      <c r="E102" s="148"/>
      <c r="F102" s="148"/>
      <c r="G102" s="148"/>
      <c r="H102" s="148"/>
      <c r="I102" s="148"/>
    </row>
    <row r="103" spans="1:9">
      <c r="A103" s="148"/>
      <c r="B103" s="148"/>
      <c r="C103" s="148"/>
      <c r="D103" s="148"/>
      <c r="E103" s="148"/>
      <c r="F103" s="148"/>
      <c r="G103" s="148"/>
      <c r="H103" s="148"/>
      <c r="I103" s="148"/>
    </row>
    <row r="104" spans="1:9">
      <c r="A104" s="148"/>
      <c r="B104" s="148"/>
      <c r="C104" s="148"/>
      <c r="D104" s="148"/>
      <c r="E104" s="148"/>
      <c r="F104" s="148"/>
      <c r="G104" s="148"/>
      <c r="H104" s="148"/>
      <c r="I104" s="148"/>
    </row>
    <row r="105" spans="1:9">
      <c r="A105" s="148"/>
      <c r="B105" s="148"/>
      <c r="C105" s="148"/>
      <c r="D105" s="148"/>
      <c r="E105" s="148"/>
      <c r="F105" s="148"/>
      <c r="G105" s="148"/>
      <c r="H105" s="148"/>
      <c r="I105" s="148"/>
    </row>
    <row r="106" spans="1:9">
      <c r="A106" s="148"/>
      <c r="B106" s="148"/>
      <c r="C106" s="148"/>
      <c r="D106" s="148"/>
      <c r="E106" s="148"/>
      <c r="F106" s="148"/>
      <c r="G106" s="148"/>
      <c r="H106" s="148"/>
      <c r="I106" s="148"/>
    </row>
    <row r="107" spans="1:9">
      <c r="A107" s="148"/>
      <c r="B107" s="148"/>
      <c r="C107" s="148"/>
      <c r="D107" s="148"/>
      <c r="E107" s="148"/>
      <c r="F107" s="148"/>
      <c r="G107" s="148"/>
      <c r="H107" s="148"/>
      <c r="I107" s="148"/>
    </row>
    <row r="108" spans="1:9">
      <c r="A108" s="148"/>
      <c r="B108" s="148"/>
      <c r="C108" s="148"/>
      <c r="D108" s="148"/>
      <c r="E108" s="148"/>
      <c r="F108" s="148"/>
      <c r="G108" s="148"/>
      <c r="H108" s="148"/>
      <c r="I108" s="148"/>
    </row>
    <row r="109" spans="1:9">
      <c r="A109" s="148"/>
      <c r="B109" s="148"/>
      <c r="C109" s="148"/>
      <c r="D109" s="148"/>
      <c r="E109" s="148"/>
      <c r="F109" s="148"/>
      <c r="G109" s="148"/>
      <c r="H109" s="148"/>
      <c r="I109" s="148"/>
    </row>
    <row r="110" spans="1:9">
      <c r="A110" s="148"/>
      <c r="B110" s="148"/>
      <c r="C110" s="148"/>
      <c r="D110" s="148"/>
      <c r="E110" s="148"/>
      <c r="F110" s="148"/>
      <c r="G110" s="148"/>
      <c r="H110" s="148"/>
      <c r="I110" s="148"/>
    </row>
    <row r="111" spans="1:9">
      <c r="A111" s="148"/>
      <c r="B111" s="148"/>
      <c r="C111" s="148"/>
      <c r="D111" s="148"/>
      <c r="E111" s="148"/>
      <c r="F111" s="148"/>
      <c r="G111" s="148"/>
      <c r="H111" s="148"/>
      <c r="I111" s="148"/>
    </row>
    <row r="112" spans="1:9">
      <c r="A112" s="148"/>
      <c r="B112" s="148"/>
      <c r="C112" s="148"/>
      <c r="D112" s="148"/>
      <c r="E112" s="148"/>
      <c r="F112" s="148"/>
      <c r="G112" s="148"/>
      <c r="H112" s="148"/>
      <c r="I112" s="148"/>
    </row>
    <row r="113" spans="1:9">
      <c r="A113" s="148"/>
      <c r="B113" s="148"/>
      <c r="C113" s="148"/>
      <c r="D113" s="148"/>
      <c r="E113" s="148"/>
      <c r="F113" s="148"/>
      <c r="G113" s="148"/>
      <c r="H113" s="148"/>
      <c r="I113" s="148"/>
    </row>
    <row r="114" spans="1:9">
      <c r="A114" s="148"/>
      <c r="B114" s="148"/>
      <c r="C114" s="148"/>
      <c r="D114" s="148"/>
      <c r="E114" s="148"/>
      <c r="F114" s="148"/>
      <c r="G114" s="148"/>
      <c r="H114" s="148"/>
      <c r="I114" s="148"/>
    </row>
    <row r="115" spans="1:9">
      <c r="A115" s="148"/>
      <c r="B115" s="148"/>
      <c r="C115" s="148"/>
      <c r="D115" s="148"/>
      <c r="E115" s="148"/>
      <c r="F115" s="148"/>
      <c r="G115" s="148"/>
      <c r="H115" s="148"/>
      <c r="I115" s="148"/>
    </row>
    <row r="116" spans="1:9">
      <c r="A116" s="148"/>
      <c r="B116" s="148"/>
      <c r="C116" s="148"/>
      <c r="D116" s="148"/>
      <c r="E116" s="148"/>
      <c r="F116" s="148"/>
      <c r="G116" s="148"/>
      <c r="H116" s="148"/>
      <c r="I116" s="148"/>
    </row>
    <row r="117" spans="1:9">
      <c r="A117" s="148"/>
      <c r="B117" s="148"/>
      <c r="C117" s="148"/>
      <c r="D117" s="148"/>
      <c r="E117" s="148"/>
      <c r="F117" s="148"/>
      <c r="G117" s="148"/>
      <c r="H117" s="148"/>
      <c r="I117" s="148"/>
    </row>
    <row r="118" spans="1:9">
      <c r="A118" s="148"/>
      <c r="B118" s="148"/>
      <c r="C118" s="148"/>
      <c r="D118" s="148"/>
      <c r="E118" s="148"/>
      <c r="F118" s="148"/>
      <c r="G118" s="148"/>
      <c r="H118" s="148"/>
      <c r="I118" s="148"/>
    </row>
    <row r="119" spans="1:9">
      <c r="A119" s="148"/>
      <c r="B119" s="148"/>
      <c r="C119" s="148"/>
      <c r="D119" s="148"/>
      <c r="E119" s="148"/>
      <c r="F119" s="148"/>
      <c r="G119" s="148"/>
      <c r="H119" s="148"/>
      <c r="I119" s="148"/>
    </row>
    <row r="120" spans="1:9">
      <c r="A120" s="148"/>
      <c r="B120" s="148"/>
      <c r="C120" s="148"/>
      <c r="D120" s="148"/>
      <c r="E120" s="148"/>
      <c r="F120" s="148"/>
      <c r="G120" s="148"/>
      <c r="H120" s="148"/>
      <c r="I120" s="148"/>
    </row>
    <row r="121" spans="1:9">
      <c r="A121" s="148"/>
      <c r="B121" s="148"/>
      <c r="C121" s="148"/>
      <c r="D121" s="148"/>
      <c r="E121" s="148"/>
      <c r="F121" s="148"/>
      <c r="G121" s="148"/>
      <c r="H121" s="148"/>
      <c r="I121" s="148"/>
    </row>
    <row r="122" spans="1:9">
      <c r="A122" s="148"/>
      <c r="B122" s="148"/>
      <c r="C122" s="148"/>
      <c r="D122" s="148"/>
      <c r="E122" s="148"/>
      <c r="F122" s="148"/>
      <c r="G122" s="148"/>
      <c r="H122" s="148"/>
      <c r="I122" s="148"/>
    </row>
    <row r="123" spans="1:9">
      <c r="A123" s="148"/>
      <c r="B123" s="148"/>
      <c r="C123" s="148"/>
      <c r="D123" s="148"/>
      <c r="E123" s="148"/>
      <c r="F123" s="148"/>
      <c r="G123" s="148"/>
      <c r="H123" s="148"/>
      <c r="I123" s="148"/>
    </row>
  </sheetData>
  <mergeCells count="18">
    <mergeCell ref="A62:A63"/>
    <mergeCell ref="B62:B63"/>
    <mergeCell ref="C62:F62"/>
    <mergeCell ref="G62:G63"/>
    <mergeCell ref="B4:B5"/>
    <mergeCell ref="C4:F4"/>
    <mergeCell ref="G4:G5"/>
    <mergeCell ref="A60:I60"/>
    <mergeCell ref="H62:H63"/>
    <mergeCell ref="I62:I63"/>
    <mergeCell ref="A1:I1"/>
    <mergeCell ref="A58:I58"/>
    <mergeCell ref="A2:I2"/>
    <mergeCell ref="A59:I59"/>
    <mergeCell ref="A4:A5"/>
    <mergeCell ref="H4:H5"/>
    <mergeCell ref="I4:I5"/>
    <mergeCell ref="A3:I3"/>
  </mergeCells>
  <phoneticPr fontId="2" type="noConversion"/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</vt:lpstr>
      <vt:lpstr>C01</vt:lpstr>
      <vt:lpstr>C02</vt:lpstr>
      <vt:lpstr>C03</vt:lpstr>
      <vt:lpstr>C04</vt:lpstr>
      <vt:lpstr>C05</vt:lpstr>
      <vt:lpstr>C06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Capacitación 09</cp:lastModifiedBy>
  <cp:lastPrinted>2011-01-20T20:18:25Z</cp:lastPrinted>
  <dcterms:created xsi:type="dcterms:W3CDTF">2001-09-12T22:45:56Z</dcterms:created>
  <dcterms:modified xsi:type="dcterms:W3CDTF">2011-11-24T21:55:12Z</dcterms:modified>
</cp:coreProperties>
</file>